
<file path=[Content_Types].xml><?xml version="1.0" encoding="utf-8"?>
<Types xmlns="http://schemas.openxmlformats.org/package/2006/content-types">
  <Default Extension="bin" ContentType="application/vnd.openxmlformats-officedocument.spreadsheetml.printerSettings"/>
  <Default Extension="data" ContentType="application/vnd.openxmlformats-officedocument.model+data"/>
  <Default Extension="emf" ContentType="image/x-emf"/>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customXml/itemProps8.xml" ContentType="application/vnd.openxmlformats-officedocument.customXmlProperties+xml"/>
  <Override PartName="/customXml/itemProps9.xml" ContentType="application/vnd.openxmlformats-officedocument.customXmlProperties+xml"/>
  <Override PartName="/customXml/itemProps10.xml" ContentType="application/vnd.openxmlformats-officedocument.customXmlProperties+xml"/>
  <Override PartName="/customXml/itemProps11.xml" ContentType="application/vnd.openxmlformats-officedocument.customXmlProperties+xml"/>
  <Override PartName="/customXml/itemProps12.xml" ContentType="application/vnd.openxmlformats-officedocument.customXmlProperties+xml"/>
  <Override PartName="/customXml/itemProps13.xml" ContentType="application/vnd.openxmlformats-officedocument.customXmlProperties+xml"/>
  <Override PartName="/customXml/itemProps14.xml" ContentType="application/vnd.openxmlformats-officedocument.customXmlProperties+xml"/>
  <Override PartName="/customXml/itemProps15.xml" ContentType="application/vnd.openxmlformats-officedocument.customXmlProperties+xml"/>
  <Override PartName="/customXml/itemProps16.xml" ContentType="application/vnd.openxmlformats-officedocument.customXmlProperties+xml"/>
  <Override PartName="/customXml/itemProps17.xml" ContentType="application/vnd.openxmlformats-officedocument.customXmlProperties+xml"/>
  <Override PartName="/customXml/itemProps18.xml" ContentType="application/vnd.openxmlformats-officedocument.customXmlProperties+xml"/>
  <Override PartName="/customXml/itemProps19.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odeName="DieseArbeitsmappe" hidePivotFieldList="1" defaultThemeVersion="166925"/>
  <mc:AlternateContent xmlns:mc="http://schemas.openxmlformats.org/markup-compatibility/2006">
    <mc:Choice Requires="x15">
      <x15ac:absPath xmlns:x15ac="http://schemas.microsoft.com/office/spreadsheetml/2010/11/ac" url="C:\Users\svenb\Downloads\"/>
    </mc:Choice>
  </mc:AlternateContent>
  <xr:revisionPtr revIDLastSave="0" documentId="13_ncr:1_{8A6F0614-CEA1-4647-AF1B-7DEBDC2C1E0D}" xr6:coauthVersionLast="47" xr6:coauthVersionMax="47" xr10:uidLastSave="{00000000-0000-0000-0000-000000000000}"/>
  <bookViews>
    <workbookView showHorizontalScroll="0" xWindow="-98" yWindow="-98" windowWidth="21795" windowHeight="13875" activeTab="1" xr2:uid="{52B96D36-2DA0-4157-A3A5-3A4D9AA5E0F7}"/>
  </bookViews>
  <sheets>
    <sheet name="Ausfüllhinweise" sheetId="12" r:id="rId1"/>
    <sheet name="Ausschreibung" sheetId="6" r:id="rId2"/>
    <sheet name="meldender Verein" sheetId="9" r:id="rId3"/>
    <sheet name="Meldeliste Solisten" sheetId="3" r:id="rId4"/>
    <sheet name="Meldeliste Tanzpaare" sheetId="4" r:id="rId5"/>
    <sheet name="Meldeliste Garden" sheetId="5" r:id="rId6"/>
    <sheet name="Auflistung Tänzer Garden" sheetId="10" r:id="rId7"/>
    <sheet name="Meldeliste Schautanz" sheetId="7" r:id="rId8"/>
    <sheet name="Auflistung Tänzer Schautanz" sheetId="11" r:id="rId9"/>
    <sheet name="Gesamtübersicht" sheetId="8" r:id="rId10"/>
  </sheets>
  <definedNames>
    <definedName name="_xlcn.WorksheetConnection_AusschreibungVorlageaktuellohne.xltxTabelle11" hidden="1">Tabelle1[]</definedName>
    <definedName name="_xlnm.Print_Area" localSheetId="0">Ausfüllhinweise!$A$1:$H$45</definedName>
  </definedNames>
  <calcPr calcId="191029" iterateDelta="1E-4"/>
  <extLst>
    <ext xmlns:x15="http://schemas.microsoft.com/office/spreadsheetml/2010/11/main" uri="{140A7094-0E35-4892-8432-C4D2E57EDEB5}">
      <x15:workbookPr chartTrackingRefBase="1"/>
    </ext>
    <ext xmlns:x15="http://schemas.microsoft.com/office/spreadsheetml/2010/11/main" uri="{FCE2AD5D-F65C-4FA6-A056-5C36A1767C68}">
      <x15:dataModel>
        <x15:modelTables>
          <x15:modelTable id="Tabelle1" name="Tabelle1" connection="WorksheetConnection_Ausschreibung Vorlage aktuell ohne.xltx!Tabelle1"/>
        </x15:modelTables>
      </x15:dataModel>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9" i="8" l="1"/>
  <c r="C18" i="8" l="1"/>
  <c r="C18" i="4"/>
  <c r="B16" i="8" s="1"/>
  <c r="B18" i="7"/>
  <c r="C18" i="5"/>
  <c r="B17" i="8" s="1"/>
  <c r="G21" i="3"/>
  <c r="G22" i="3"/>
  <c r="G23" i="3"/>
  <c r="G24" i="3"/>
  <c r="G25" i="3"/>
  <c r="G26" i="3"/>
  <c r="G27" i="3"/>
  <c r="G28" i="3"/>
  <c r="G29" i="3"/>
  <c r="G30" i="3"/>
  <c r="G31" i="3"/>
  <c r="G32" i="3"/>
  <c r="G33" i="3"/>
  <c r="G34" i="3"/>
  <c r="G35" i="3"/>
  <c r="G36" i="3"/>
  <c r="G37" i="3"/>
  <c r="G38" i="3"/>
  <c r="G39" i="3"/>
  <c r="G40" i="3"/>
  <c r="G41" i="3"/>
  <c r="G42" i="3"/>
  <c r="G43" i="3"/>
  <c r="G44" i="3"/>
  <c r="G45" i="3"/>
  <c r="G46" i="3"/>
  <c r="G47" i="3"/>
  <c r="G48" i="3"/>
  <c r="G49" i="3"/>
  <c r="G50" i="3"/>
  <c r="G20" i="3"/>
  <c r="E51" i="11"/>
  <c r="K51" i="11"/>
  <c r="E52" i="11"/>
  <c r="K52" i="11"/>
  <c r="E53" i="11"/>
  <c r="K53" i="11"/>
  <c r="E54" i="11"/>
  <c r="K54" i="11"/>
  <c r="E55" i="11"/>
  <c r="K55" i="11"/>
  <c r="E56" i="11"/>
  <c r="K56" i="11"/>
  <c r="E57" i="11"/>
  <c r="K57" i="11"/>
  <c r="E58" i="11"/>
  <c r="K58" i="11"/>
  <c r="E59" i="11"/>
  <c r="K59" i="11"/>
  <c r="E60" i="11"/>
  <c r="K60" i="11"/>
  <c r="E61" i="11"/>
  <c r="K61" i="11"/>
  <c r="E62" i="11"/>
  <c r="K62" i="11"/>
  <c r="E63" i="11"/>
  <c r="K63" i="11"/>
  <c r="E64" i="11"/>
  <c r="K64" i="11"/>
  <c r="E65" i="11"/>
  <c r="K65" i="11"/>
  <c r="E66" i="11"/>
  <c r="K66" i="11"/>
  <c r="E67" i="11"/>
  <c r="K67" i="11"/>
  <c r="E68" i="11"/>
  <c r="K68" i="11"/>
  <c r="E69" i="11"/>
  <c r="K69" i="11"/>
  <c r="E70" i="11"/>
  <c r="K70" i="11"/>
  <c r="E71" i="11"/>
  <c r="K71" i="11"/>
  <c r="E72" i="11"/>
  <c r="K72" i="11"/>
  <c r="E73" i="11"/>
  <c r="K73" i="11"/>
  <c r="E74" i="11"/>
  <c r="K74" i="11"/>
  <c r="E75" i="11"/>
  <c r="K75" i="11"/>
  <c r="E76" i="11"/>
  <c r="K76" i="11"/>
  <c r="E77" i="11"/>
  <c r="K77" i="11"/>
  <c r="E78" i="11"/>
  <c r="K78" i="11"/>
  <c r="E79" i="11"/>
  <c r="K79" i="11"/>
  <c r="K21" i="10"/>
  <c r="K22" i="10"/>
  <c r="K23" i="10"/>
  <c r="K24" i="10"/>
  <c r="K25" i="10"/>
  <c r="K26" i="10"/>
  <c r="K27" i="10"/>
  <c r="K28" i="10"/>
  <c r="K29" i="10"/>
  <c r="K30" i="10"/>
  <c r="K31" i="10"/>
  <c r="K32" i="10"/>
  <c r="K33" i="10"/>
  <c r="K34" i="10"/>
  <c r="K35" i="10"/>
  <c r="K36" i="10"/>
  <c r="K37" i="10"/>
  <c r="K38" i="10"/>
  <c r="K39" i="10"/>
  <c r="K40" i="10"/>
  <c r="K41" i="10"/>
  <c r="K42" i="10"/>
  <c r="K43" i="10"/>
  <c r="K44" i="10"/>
  <c r="K45" i="10"/>
  <c r="K46" i="10"/>
  <c r="K47" i="10"/>
  <c r="K48" i="10"/>
  <c r="K49" i="10"/>
  <c r="K50" i="10"/>
  <c r="K51" i="10"/>
  <c r="K52" i="10"/>
  <c r="K53" i="10"/>
  <c r="K54" i="10"/>
  <c r="K55" i="10"/>
  <c r="K56" i="10"/>
  <c r="K57" i="10"/>
  <c r="K58" i="10"/>
  <c r="K59" i="10"/>
  <c r="K60" i="10"/>
  <c r="K61" i="10"/>
  <c r="K62" i="10"/>
  <c r="K63" i="10"/>
  <c r="K64" i="10"/>
  <c r="K65" i="10"/>
  <c r="K66" i="10"/>
  <c r="K67" i="10"/>
  <c r="K68" i="10"/>
  <c r="K69" i="10"/>
  <c r="K70" i="10"/>
  <c r="K71" i="10"/>
  <c r="K72" i="10"/>
  <c r="K73" i="10"/>
  <c r="K74" i="10"/>
  <c r="K75" i="10"/>
  <c r="K76" i="10"/>
  <c r="K77" i="10"/>
  <c r="K78" i="10"/>
  <c r="K79" i="10"/>
  <c r="E51" i="10"/>
  <c r="E52" i="10"/>
  <c r="E53" i="10"/>
  <c r="E54" i="10"/>
  <c r="E55" i="10"/>
  <c r="E56" i="10"/>
  <c r="E57" i="10"/>
  <c r="E58" i="10"/>
  <c r="E59" i="10"/>
  <c r="E60" i="10"/>
  <c r="E61" i="10"/>
  <c r="E62" i="10"/>
  <c r="E63" i="10"/>
  <c r="E64" i="10"/>
  <c r="E65" i="10"/>
  <c r="E66" i="10"/>
  <c r="E67" i="10"/>
  <c r="E68" i="10"/>
  <c r="E69" i="10"/>
  <c r="E70" i="10"/>
  <c r="E71" i="10"/>
  <c r="E72" i="10"/>
  <c r="E73" i="10"/>
  <c r="E74" i="10"/>
  <c r="E75" i="10"/>
  <c r="E76" i="10"/>
  <c r="E77" i="10"/>
  <c r="E78" i="10"/>
  <c r="E79" i="10"/>
  <c r="C17" i="8"/>
  <c r="M21" i="7"/>
  <c r="M22" i="7"/>
  <c r="M23" i="7"/>
  <c r="M24" i="7"/>
  <c r="M25" i="7"/>
  <c r="M26" i="7"/>
  <c r="M27" i="7"/>
  <c r="M28" i="7"/>
  <c r="M29" i="7"/>
  <c r="M30" i="7"/>
  <c r="M31" i="7"/>
  <c r="M32" i="7"/>
  <c r="M33" i="7"/>
  <c r="M34" i="7"/>
  <c r="M35" i="7"/>
  <c r="M36" i="7"/>
  <c r="M37" i="7"/>
  <c r="M38" i="7"/>
  <c r="M39" i="7"/>
  <c r="M40" i="7"/>
  <c r="M41" i="7"/>
  <c r="M42" i="7"/>
  <c r="M43" i="7"/>
  <c r="M44" i="7"/>
  <c r="M45" i="7"/>
  <c r="M46" i="7"/>
  <c r="M47" i="7"/>
  <c r="M48" i="7"/>
  <c r="M49" i="7"/>
  <c r="M50" i="7"/>
  <c r="M20" i="7"/>
  <c r="H52" i="5"/>
  <c r="H22" i="5"/>
  <c r="H23" i="5"/>
  <c r="H24" i="5"/>
  <c r="H25" i="5"/>
  <c r="H26" i="5"/>
  <c r="H27" i="5"/>
  <c r="H28" i="5"/>
  <c r="H29" i="5"/>
  <c r="H30" i="5"/>
  <c r="H31" i="5"/>
  <c r="H32" i="5"/>
  <c r="H33" i="5"/>
  <c r="H34" i="5"/>
  <c r="H35" i="5"/>
  <c r="H36" i="5"/>
  <c r="H37" i="5"/>
  <c r="H38" i="5"/>
  <c r="H39" i="5"/>
  <c r="H40" i="5"/>
  <c r="H41" i="5"/>
  <c r="H42" i="5"/>
  <c r="H43" i="5"/>
  <c r="H44" i="5"/>
  <c r="H45" i="5"/>
  <c r="H46" i="5"/>
  <c r="H47" i="5"/>
  <c r="H48" i="5"/>
  <c r="H49" i="5"/>
  <c r="H50" i="5"/>
  <c r="H51" i="5"/>
  <c r="H21" i="5"/>
  <c r="B13" i="8"/>
  <c r="B12" i="8"/>
  <c r="B11" i="8"/>
  <c r="B4" i="8"/>
  <c r="B3" i="8"/>
  <c r="B13" i="11"/>
  <c r="B12" i="11"/>
  <c r="B11" i="11"/>
  <c r="B4" i="11"/>
  <c r="B3" i="11"/>
  <c r="B13" i="7"/>
  <c r="B12" i="7"/>
  <c r="B11" i="7"/>
  <c r="B4" i="7"/>
  <c r="B3" i="7"/>
  <c r="B13" i="10"/>
  <c r="B12" i="10"/>
  <c r="B11" i="10"/>
  <c r="B4" i="10"/>
  <c r="B3" i="10"/>
  <c r="C13" i="5"/>
  <c r="C12" i="5"/>
  <c r="C11" i="5"/>
  <c r="C4" i="5"/>
  <c r="C3" i="5"/>
  <c r="C13" i="4"/>
  <c r="C12" i="4"/>
  <c r="C11" i="4"/>
  <c r="C4" i="4"/>
  <c r="C3" i="4"/>
  <c r="C16" i="8"/>
  <c r="D24" i="6"/>
  <c r="F24" i="6" s="1"/>
  <c r="D26" i="6" s="1"/>
  <c r="D16" i="4"/>
  <c r="H3" i="8"/>
  <c r="H4" i="8"/>
  <c r="H5" i="8"/>
  <c r="H2" i="8"/>
  <c r="G4" i="8"/>
  <c r="G5" i="8"/>
  <c r="G3" i="8"/>
  <c r="G2" i="8"/>
  <c r="K21" i="11"/>
  <c r="K22" i="11"/>
  <c r="K23" i="11"/>
  <c r="K24" i="11"/>
  <c r="K25" i="11"/>
  <c r="K26" i="11"/>
  <c r="K27" i="11"/>
  <c r="K28" i="11"/>
  <c r="K29" i="11"/>
  <c r="K30" i="11"/>
  <c r="K31" i="11"/>
  <c r="K32" i="11"/>
  <c r="K33" i="11"/>
  <c r="K34" i="11"/>
  <c r="K35" i="11"/>
  <c r="K36" i="11"/>
  <c r="K37" i="11"/>
  <c r="K38" i="11"/>
  <c r="K39" i="11"/>
  <c r="K40" i="11"/>
  <c r="K41" i="11"/>
  <c r="K42" i="11"/>
  <c r="K43" i="11"/>
  <c r="K44" i="11"/>
  <c r="K45" i="11"/>
  <c r="K46" i="11"/>
  <c r="K47" i="11"/>
  <c r="K48" i="11"/>
  <c r="K49" i="11"/>
  <c r="K50" i="11"/>
  <c r="K20" i="11"/>
  <c r="H48" i="4"/>
  <c r="H46" i="4"/>
  <c r="H44" i="4"/>
  <c r="H42" i="4"/>
  <c r="H40" i="4"/>
  <c r="H38" i="4"/>
  <c r="H36" i="4"/>
  <c r="H34" i="4"/>
  <c r="H32" i="4"/>
  <c r="H30" i="4"/>
  <c r="H28" i="4"/>
  <c r="H26" i="4"/>
  <c r="H24" i="4"/>
  <c r="H22" i="4"/>
  <c r="H20" i="4"/>
  <c r="E21" i="11"/>
  <c r="E22" i="11"/>
  <c r="E23" i="11"/>
  <c r="E24" i="11"/>
  <c r="E25" i="11"/>
  <c r="E26" i="11"/>
  <c r="E27" i="11"/>
  <c r="E28" i="11"/>
  <c r="E29" i="11"/>
  <c r="E30" i="11"/>
  <c r="E31" i="11"/>
  <c r="E32" i="11"/>
  <c r="E33" i="11"/>
  <c r="E34" i="11"/>
  <c r="E35" i="11"/>
  <c r="E36" i="11"/>
  <c r="E37" i="11"/>
  <c r="E38" i="11"/>
  <c r="E39" i="11"/>
  <c r="E40" i="11"/>
  <c r="E41" i="11"/>
  <c r="E42" i="11"/>
  <c r="E43" i="11"/>
  <c r="E44" i="11"/>
  <c r="E45" i="11"/>
  <c r="E46" i="11"/>
  <c r="E47" i="11"/>
  <c r="E48" i="11"/>
  <c r="E49" i="11"/>
  <c r="E50" i="11"/>
  <c r="E20" i="11"/>
  <c r="T22" i="10"/>
  <c r="T30" i="10"/>
  <c r="K20" i="10"/>
  <c r="O50" i="10"/>
  <c r="T50" i="10" s="1"/>
  <c r="O21" i="10"/>
  <c r="T21" i="10" s="1"/>
  <c r="O22" i="10"/>
  <c r="O23" i="10"/>
  <c r="T23" i="10" s="1"/>
  <c r="O24" i="10"/>
  <c r="T24" i="10" s="1"/>
  <c r="O25" i="10"/>
  <c r="T25" i="10" s="1"/>
  <c r="O26" i="10"/>
  <c r="T26" i="10" s="1"/>
  <c r="O27" i="10"/>
  <c r="T27" i="10" s="1"/>
  <c r="O28" i="10"/>
  <c r="T28" i="10" s="1"/>
  <c r="O29" i="10"/>
  <c r="T29" i="10" s="1"/>
  <c r="O30" i="10"/>
  <c r="O31" i="10"/>
  <c r="T31" i="10" s="1"/>
  <c r="O32" i="10"/>
  <c r="T32" i="10" s="1"/>
  <c r="O33" i="10"/>
  <c r="T33" i="10" s="1"/>
  <c r="O34" i="10"/>
  <c r="T34" i="10" s="1"/>
  <c r="O35" i="10"/>
  <c r="T35" i="10" s="1"/>
  <c r="O36" i="10"/>
  <c r="T36" i="10" s="1"/>
  <c r="O37" i="10"/>
  <c r="T37" i="10" s="1"/>
  <c r="O38" i="10"/>
  <c r="T38" i="10" s="1"/>
  <c r="O39" i="10"/>
  <c r="T39" i="10" s="1"/>
  <c r="O40" i="10"/>
  <c r="T40" i="10" s="1"/>
  <c r="O41" i="10"/>
  <c r="T41" i="10" s="1"/>
  <c r="O42" i="10"/>
  <c r="T42" i="10" s="1"/>
  <c r="O43" i="10"/>
  <c r="T43" i="10" s="1"/>
  <c r="O44" i="10"/>
  <c r="T44" i="10" s="1"/>
  <c r="O45" i="10"/>
  <c r="T45" i="10" s="1"/>
  <c r="O46" i="10"/>
  <c r="T46" i="10" s="1"/>
  <c r="O47" i="10"/>
  <c r="T47" i="10" s="1"/>
  <c r="O48" i="10"/>
  <c r="T48" i="10" s="1"/>
  <c r="O49" i="10"/>
  <c r="T49" i="10" s="1"/>
  <c r="O20" i="10"/>
  <c r="E21" i="10"/>
  <c r="E22" i="10"/>
  <c r="E23" i="10"/>
  <c r="E24" i="10"/>
  <c r="E25" i="10"/>
  <c r="E26" i="10"/>
  <c r="E27" i="10"/>
  <c r="E28" i="10"/>
  <c r="E29" i="10"/>
  <c r="E30" i="10"/>
  <c r="E31" i="10"/>
  <c r="E32" i="10"/>
  <c r="E33" i="10"/>
  <c r="E34" i="10"/>
  <c r="E35" i="10"/>
  <c r="E36" i="10"/>
  <c r="E37" i="10"/>
  <c r="E38" i="10"/>
  <c r="E39" i="10"/>
  <c r="E40" i="10"/>
  <c r="E41" i="10"/>
  <c r="E42" i="10"/>
  <c r="E43" i="10"/>
  <c r="E44" i="10"/>
  <c r="E45" i="10"/>
  <c r="E46" i="10"/>
  <c r="E47" i="10"/>
  <c r="E48" i="10"/>
  <c r="E49" i="10"/>
  <c r="E50" i="10"/>
  <c r="E20" i="10"/>
  <c r="H21" i="3"/>
  <c r="H22" i="3"/>
  <c r="H23" i="3"/>
  <c r="H24" i="3"/>
  <c r="H25" i="3"/>
  <c r="H26" i="3"/>
  <c r="H27" i="3"/>
  <c r="H28" i="3"/>
  <c r="H29" i="3"/>
  <c r="H30" i="3"/>
  <c r="H31" i="3"/>
  <c r="H32" i="3"/>
  <c r="H33" i="3"/>
  <c r="H34" i="3"/>
  <c r="H35" i="3"/>
  <c r="H36" i="3"/>
  <c r="H37" i="3"/>
  <c r="H38" i="3"/>
  <c r="H39" i="3"/>
  <c r="H40" i="3"/>
  <c r="H41" i="3"/>
  <c r="H42" i="3"/>
  <c r="H43" i="3"/>
  <c r="H44" i="3"/>
  <c r="H45" i="3"/>
  <c r="H46" i="3"/>
  <c r="H47" i="3"/>
  <c r="H48" i="3"/>
  <c r="H49" i="3"/>
  <c r="H50" i="3"/>
  <c r="H20" i="3"/>
  <c r="H51" i="3"/>
  <c r="F20" i="4"/>
  <c r="C15" i="8"/>
  <c r="F49" i="4"/>
  <c r="F48" i="4"/>
  <c r="F47" i="4"/>
  <c r="F46" i="4"/>
  <c r="F45" i="4"/>
  <c r="F44" i="4"/>
  <c r="F43" i="4"/>
  <c r="F42" i="4"/>
  <c r="F41" i="4"/>
  <c r="F40" i="4"/>
  <c r="F39" i="4"/>
  <c r="F38" i="4"/>
  <c r="F37" i="4"/>
  <c r="F36" i="4"/>
  <c r="F35" i="4"/>
  <c r="F34" i="4"/>
  <c r="F33" i="4"/>
  <c r="F32" i="4"/>
  <c r="F31" i="4"/>
  <c r="F30" i="4"/>
  <c r="F29" i="4"/>
  <c r="F28" i="4"/>
  <c r="F27" i="4"/>
  <c r="F26" i="4"/>
  <c r="F25" i="4"/>
  <c r="F24" i="4"/>
  <c r="F23" i="4"/>
  <c r="F22" i="4"/>
  <c r="F21" i="4"/>
  <c r="C16" i="11"/>
  <c r="C21" i="8" l="1"/>
  <c r="C18" i="3"/>
  <c r="B15" i="8" s="1"/>
  <c r="D25" i="6"/>
  <c r="F25" i="6" s="1"/>
  <c r="T20" i="10"/>
  <c r="L44" i="10" s="1"/>
  <c r="C19" i="8"/>
  <c r="D19" i="8" s="1"/>
  <c r="D16" i="10"/>
  <c r="G45" i="4"/>
  <c r="G39" i="4"/>
  <c r="G37" i="4"/>
  <c r="G22" i="4"/>
  <c r="G36" i="4"/>
  <c r="G38" i="4"/>
  <c r="G44" i="4"/>
  <c r="B9" i="11"/>
  <c r="B8" i="11"/>
  <c r="B7" i="11"/>
  <c r="B5" i="11"/>
  <c r="B18" i="8"/>
  <c r="D16" i="7"/>
  <c r="B9" i="7"/>
  <c r="B8" i="7"/>
  <c r="B7" i="7"/>
  <c r="B5" i="7"/>
  <c r="G23" i="4"/>
  <c r="G24" i="4"/>
  <c r="G25" i="4"/>
  <c r="G26" i="4"/>
  <c r="G27" i="4"/>
  <c r="G28" i="4"/>
  <c r="G29" i="4"/>
  <c r="G31" i="4"/>
  <c r="G33" i="4"/>
  <c r="G35" i="4"/>
  <c r="G41" i="4"/>
  <c r="G43" i="4"/>
  <c r="G47" i="4"/>
  <c r="G49" i="4"/>
  <c r="C13" i="3"/>
  <c r="C12" i="3"/>
  <c r="C11" i="3"/>
  <c r="C4" i="3"/>
  <c r="C3" i="3"/>
  <c r="B9" i="10"/>
  <c r="B8" i="10"/>
  <c r="B7" i="10"/>
  <c r="B5" i="10"/>
  <c r="H52" i="3"/>
  <c r="B9" i="8"/>
  <c r="B8" i="8"/>
  <c r="B7" i="8"/>
  <c r="B5" i="8"/>
  <c r="C9" i="5"/>
  <c r="C8" i="5"/>
  <c r="C7" i="5"/>
  <c r="C5" i="5"/>
  <c r="C9" i="4"/>
  <c r="C8" i="4"/>
  <c r="C7" i="4"/>
  <c r="C5" i="4"/>
  <c r="C9" i="3"/>
  <c r="C8" i="3"/>
  <c r="C7" i="3"/>
  <c r="C5" i="3"/>
  <c r="D30" i="8"/>
  <c r="E16" i="5"/>
  <c r="L33" i="10" l="1"/>
  <c r="L31" i="10"/>
  <c r="L50" i="10"/>
  <c r="L39" i="10"/>
  <c r="L41" i="10"/>
  <c r="L24" i="10"/>
  <c r="L26" i="10"/>
  <c r="L22" i="10"/>
  <c r="L36" i="10"/>
  <c r="L23" i="10"/>
  <c r="L34" i="10"/>
  <c r="L30" i="10"/>
  <c r="L40" i="10"/>
  <c r="L42" i="10"/>
  <c r="L49" i="10"/>
  <c r="L38" i="10"/>
  <c r="L28" i="10"/>
  <c r="L27" i="10"/>
  <c r="L21" i="10"/>
  <c r="L37" i="10"/>
  <c r="L35" i="10"/>
  <c r="L43" i="10"/>
  <c r="L29" i="10"/>
  <c r="L45" i="10"/>
  <c r="L47" i="10"/>
  <c r="L25" i="10"/>
  <c r="L20" i="10"/>
  <c r="L46" i="10"/>
  <c r="L32" i="10"/>
  <c r="L48" i="10"/>
  <c r="G21" i="4"/>
  <c r="G20" i="4"/>
  <c r="G48" i="4"/>
  <c r="G46" i="4"/>
  <c r="G42" i="4"/>
  <c r="G40" i="4"/>
  <c r="G34" i="4"/>
  <c r="G32" i="4"/>
  <c r="G30" i="4"/>
  <c r="B19" i="8"/>
  <c r="D28" i="8" s="1"/>
  <c r="E16" i="3"/>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2DE95051-B5ED-44F6-8781-BA2C7BA28F02}" keepAlive="1" name="ThisWorkbookDataModel" description="Datenmodell" type="5" refreshedVersion="8" minRefreshableVersion="5" background="1">
    <dbPr connection="Data Model Connection" command="Model" commandType="1"/>
    <olapPr sendLocale="1" rowDrillCount="1000"/>
    <extLst>
      <ext xmlns:x15="http://schemas.microsoft.com/office/spreadsheetml/2010/11/main" uri="{DE250136-89BD-433C-8126-D09CA5730AF9}">
        <x15:connection id="" model="1"/>
      </ext>
    </extLst>
  </connection>
  <connection id="2" xr16:uid="{3E337FB8-E9A1-4A9B-8951-2AF628017C98}" name="WorksheetConnection_Ausschreibung Vorlage aktuell ohne.xltx!Tabelle1" type="102" refreshedVersion="8" minRefreshableVersion="5">
    <extLst>
      <ext xmlns:x15="http://schemas.microsoft.com/office/spreadsheetml/2010/11/main" uri="{DE250136-89BD-433C-8126-D09CA5730AF9}">
        <x15:connection id="Tabelle1">
          <x15:rangePr sourceName="_xlcn.WorksheetConnection_AusschreibungVorlageaktuellohne.xltxTabelle11"/>
        </x15:connection>
      </ext>
    </extLst>
  </connection>
</connections>
</file>

<file path=xl/sharedStrings.xml><?xml version="1.0" encoding="utf-8"?>
<sst xmlns="http://schemas.openxmlformats.org/spreadsheetml/2006/main" count="272" uniqueCount="156">
  <si>
    <t>Ausrichter:</t>
  </si>
  <si>
    <t>Termin:</t>
  </si>
  <si>
    <t>Austragungsort:</t>
  </si>
  <si>
    <t>Altersklassen:</t>
  </si>
  <si>
    <t>Junioren</t>
  </si>
  <si>
    <t>bis:</t>
  </si>
  <si>
    <t>Disziplinen:</t>
  </si>
  <si>
    <t xml:space="preserve">Startfolge: </t>
  </si>
  <si>
    <t>Bambini &amp; Jugend</t>
  </si>
  <si>
    <t>Ü15</t>
  </si>
  <si>
    <t>Jeweils in der zuvor genannten Reihenfolge.</t>
  </si>
  <si>
    <t>Bühne:</t>
  </si>
  <si>
    <t>Breite:</t>
  </si>
  <si>
    <t>Tiefe:</t>
  </si>
  <si>
    <t>Abmarsch in Blickrichtung zur Bühne von:</t>
  </si>
  <si>
    <t>Bühnenbelag:</t>
  </si>
  <si>
    <t xml:space="preserve"> </t>
  </si>
  <si>
    <t>Musik:</t>
  </si>
  <si>
    <t xml:space="preserve">Zulassung: </t>
  </si>
  <si>
    <t>GEMA:</t>
  </si>
  <si>
    <t>BDK/VKAG-NR.:</t>
  </si>
  <si>
    <t>Turnier-
ordnung</t>
  </si>
  <si>
    <t xml:space="preserve">Auslosung: </t>
  </si>
  <si>
    <t>Die Auslosung der Startreihenfolge findet statt am:</t>
  </si>
  <si>
    <t xml:space="preserve">Dem Ausrichter ist es vorbehalten nur Disziplinen mit Anmeldung auszulosen, </t>
  </si>
  <si>
    <t>Preise:</t>
  </si>
  <si>
    <t>Startgeld:</t>
  </si>
  <si>
    <t>auf das Konto IBAN:</t>
  </si>
  <si>
    <t>eingegangen sein.</t>
  </si>
  <si>
    <t>Eintritt:</t>
  </si>
  <si>
    <t>Freier Eintritt für Kinder bis</t>
  </si>
  <si>
    <t>Aktive Tänzer (m/w/d) sowie deren Trainer/Betreuer haben freien Eintritt (pro Auftritt eine Person)</t>
  </si>
  <si>
    <t>Anmeldung:</t>
  </si>
  <si>
    <t>Eine Anmeldung ist nur mit den dafür vorgsehenen Formularen möglich. 
Bestandteil sind hierfür auch die vollständig ausgefüllten Teilnehmerlisten.</t>
  </si>
  <si>
    <t>Anmeldeschluss:</t>
  </si>
  <si>
    <t xml:space="preserve">Verpflichtungen: </t>
  </si>
  <si>
    <t>Doping:</t>
  </si>
  <si>
    <t>Schlussbestimmungen:</t>
  </si>
  <si>
    <t xml:space="preserve">Der Verzehr eigener Speisen und Getränke ist untersagt. Auch in diesem Falle kann eine Zuwiderhandlung zum Verweis von der Veranstaltung führen. </t>
  </si>
  <si>
    <t>Anschrift:</t>
  </si>
  <si>
    <t>Fax:</t>
  </si>
  <si>
    <t>E-Mail:</t>
  </si>
  <si>
    <t>VKAG-Nr.:</t>
  </si>
  <si>
    <t xml:space="preserve">Ausgelost werden nur Meldungen von Tänzern (m/w/d), welche bis zum Tag der Auslosung auch die Startgebühren entrichtet haben. </t>
  </si>
  <si>
    <t>Das Startgeld muss bis zum:</t>
  </si>
  <si>
    <t>Bewertung:</t>
  </si>
  <si>
    <t xml:space="preserve">Alle Turniere im VKAG unterliegen den Vereinbarungen zwischen dem Bund Deutscher Karneval, dem Bundesverband karnevalistischer Tanzsport, dem deutschen Tanzsportverband und dem Deutschen Sportbund. </t>
  </si>
  <si>
    <t>Angaben zum Verein/zur Gesellschaft</t>
  </si>
  <si>
    <t>Name:</t>
  </si>
  <si>
    <t>PLZ,Ort</t>
  </si>
  <si>
    <t>Telefon:</t>
  </si>
  <si>
    <t>Gema-Nr.:</t>
  </si>
  <si>
    <t>BDK-Nr.:</t>
  </si>
  <si>
    <t>Zum Qualifikationsturnier am:</t>
  </si>
  <si>
    <t>Bambini, Geb.-Jahr nach:</t>
  </si>
  <si>
    <t>Jugend, Geb.-Jahr von:</t>
  </si>
  <si>
    <t>Junioren, Geb.-Jahr von:</t>
  </si>
  <si>
    <t>Ü-15, Geb.-Jahr von:</t>
  </si>
  <si>
    <t>Disziplin</t>
  </si>
  <si>
    <t>Name</t>
  </si>
  <si>
    <t>Vorname</t>
  </si>
  <si>
    <t>Startgeld</t>
  </si>
  <si>
    <r>
      <t>im</t>
    </r>
    <r>
      <rPr>
        <b/>
        <sz val="11"/>
        <color theme="1"/>
        <rFont val="Calibri"/>
        <family val="2"/>
        <scheme val="minor"/>
      </rPr>
      <t xml:space="preserve"> Haus des Grenzlandkarnevals, Balbinastr. 3, 52146 Würselen</t>
    </r>
  </si>
  <si>
    <t>Melden wir verbindlich nachfolgende Tänzer (m/w/d) an:</t>
  </si>
  <si>
    <t>Altersklasse</t>
  </si>
  <si>
    <t>Jahrgang</t>
  </si>
  <si>
    <t xml:space="preserve">Die BDK- und VKAG-Nr. ist, soweit vorhanden, anzugeben.  Ausnahme: Teilnahme an einer Stadtmeisterschaft. </t>
  </si>
  <si>
    <t xml:space="preserve">Anmeldungen die nach dem Auslosungstag zurückgezogen werden befreien nicht von der Entrichtung des Startgeldes. Eine Rückerstattung ist nach dem Auslosungstag nicht möglich. Werden Anmeldungen 14 Tage vor dem Auslosungstag zurückgezogen, besteht ein Rückerstattungsanspruch von 50% bereits gezahlter Startgelder. </t>
  </si>
  <si>
    <t>Qualifikationsturnier im karnevalistischen Tanzsport 
zur Verbandsmeisterschaft</t>
  </si>
  <si>
    <t xml:space="preserve">Die Einstufung der Altersklassen richtet sich nach dem Jahr der laufenden Session in dem die deutsche Meisterschaft im Bund Deutscher Karneval stattfindet.
Die Bedingung der Altersklasse bei den Tanzgruppen gilt als erfüllt, wenn die Mitglieder der Gruppe das vorgeschriebene Alter haben.
Sollte ein Mitglied der Gruppe älter sein, wird in der nachfolgenden Altersklasse gestartet. In einer  Gruppe dürfen nur Tänzer (m/w/d) aus zwei aufeinander folgenden Altersklassen auftreten. 
Bei Tanzpaaren erfolgt der Start in der Altersklasse, welche dem älteren Tanzpartner zuordnet ist. 
Der Altersunterschied der Tanzpartner darf nicht mehr als 36 Monate betragen.
Die Alterskontrolle erfolgt auf Basis eines aktuellen BDK-Tanzturnierausweises. Ohne Ausweis des  BDK ist eine Teilnahme zur Qualifikation ausgeschlossen. Der Tanzturnierausweis muss dem aktuellen Stand entsprechen. 
Veraltete BDK-Tanzturnierausweise (grün) werden nicht mehr akzeptiert. 
</t>
  </si>
  <si>
    <t xml:space="preserve">Aufmarsch in Blickrichtung zur Bühne von: </t>
  </si>
  <si>
    <t>Melden wir verbindlich nachfolgendes Tanzpaar/nachfolgende Tanzpaare (m/w/d) an:</t>
  </si>
  <si>
    <t>Melden wir verbindlich nachfolgende Garde (m/w/d) an:</t>
  </si>
  <si>
    <t>Name der Garde</t>
  </si>
  <si>
    <t>Melden wir verbindlich nachfolgende Schautanzgruppe (m/w/d) an:</t>
  </si>
  <si>
    <t>Solisten</t>
  </si>
  <si>
    <t>Tanzpaar</t>
  </si>
  <si>
    <t>Garden</t>
  </si>
  <si>
    <t>Schautanz</t>
  </si>
  <si>
    <t>Summe</t>
  </si>
  <si>
    <t>Das Startgeld in Höhe von</t>
  </si>
  <si>
    <t>wird bis zum</t>
  </si>
  <si>
    <t xml:space="preserve">auf das Konto </t>
  </si>
  <si>
    <t>überwiesen</t>
  </si>
  <si>
    <t>Erklärung</t>
  </si>
  <si>
    <t>Durch die Absendung dieser Anmeldung werden die Teilnahmebedingungen vollumfänglich anerkannt. Wir versichern, das die aktiven Teilnehmer über den Regionalverband der GEMA gemeldet sind und die Gardevertragsgebühren entrichtet wurden</t>
  </si>
  <si>
    <t xml:space="preserve">Medikamente welche der Leistungsteigerung dienen und in der Verbotsliste der Nationalen Anti Doping Agentur Deutschland (NADA) aufgeführt sind, sind absolut verboten und führen zum Ausschluss vom Turnier und einer Sperre für die laufende Session.
Eine gesundheitlich notwendige Medikation (z. B. Asthma-Spray) muss durch eine ärztliche Bestätigung mit Angabe der genauen Dosierung nachgewiesen werden. Ansonsten kann eine Teilnahme am Turnier untersagt werden. </t>
  </si>
  <si>
    <t>Tanzpaare, Marschtanz (weibliche/männliche und/oder gemischte Garden), Tanzmariechen/Tanzoffiziere, und Schautänze</t>
  </si>
  <si>
    <t xml:space="preserve">a) Es darf nur nach eigenen CDs getanzt werden
b) Für jeden Tanz ist eine gesonderte CD vor Beginn der jeweiligen Disziplin ber der Turnierleitung abzugeben
c) Die CD darf nur die Musik, welche für den Tanz bestimmt sind enthalten, weitere      Mediadateien sind nicht zulässsig. Die Mediadatei muss in einem gängigen Format      vorliegen, MP3 und MP4 Dateien werden nicht akzeptiert. 
d) Jede CD muss wie folgt beschriftet werden:
    - Name und Sitz der Gesellschaft
    - Disziplin
Eine sachgemäße Behandlung und einwandfreie Rückgabe wird gewährleistet
e) Musik für Ein- und Ausmarsch stellt der VKAG zur Verfügung. 
Für Schautänze ist eine eigene Aufmarschmusik zulässig. Dies muss dann auf der CD vermerkt sein. </t>
  </si>
  <si>
    <t xml:space="preserve">Alle Tänzer (m/w/d) aus Gesellschaften, welche karnevalistischen Tanzsport betreiben (siehe TTO).
Um die Qualifikation dürfen nur Mitglieder (m/w/d) aus Gesellschaften tanzen, die dem VKAG angeschlossen sind. 
Starter (m/w/d) ohne BDK-Ausweis können nur für die jeweilige Stadtmeisterschaft antreten. Eine entsprechende Bescheinigung ist erforderlich und steht im Downloadbereich des VKAG zur Verfügung (www.grenzlandkarneval.de) </t>
  </si>
  <si>
    <r>
      <t xml:space="preserve">Alle Gesellschaften, die ihre aktiven Teilnehmer (m/w/d) über den zuständigen Regionalverband der GEMA gemeldet und ihre Gebühren entrichtet haben sind teilnahmeberechtigt. 
</t>
    </r>
    <r>
      <rPr>
        <b/>
        <u/>
        <sz val="11"/>
        <color rgb="FFFF0000"/>
        <rFont val="Calibri"/>
        <family val="2"/>
        <scheme val="minor"/>
      </rPr>
      <t>Die Vertragsnummer des gültigen Gardevertrages ist zwingend anzugeben.</t>
    </r>
    <r>
      <rPr>
        <sz val="11"/>
        <color theme="1"/>
        <rFont val="Calibri"/>
        <family val="2"/>
        <scheme val="minor"/>
      </rPr>
      <t xml:space="preserve"> Vereine/Gesellschaften, welche ihre Teilnahme der GEMA nicht gemeldet haben sind von der Teilnahme ausgeschlossen. </t>
    </r>
  </si>
  <si>
    <r>
      <t>Es gelten die Richtlinien des Bund Deutscher Karneval in der jeweils aktuellen Fassung, sowie die Tanzturnierordnung des VKAG (Nebenordnung Nr. 3) in der Fassung vom</t>
    </r>
    <r>
      <rPr>
        <b/>
        <sz val="11"/>
        <color theme="1"/>
        <rFont val="Calibri"/>
        <family val="2"/>
        <scheme val="minor"/>
      </rPr>
      <t xml:space="preserve"> 16.03.2023 </t>
    </r>
    <r>
      <rPr>
        <sz val="11"/>
        <color theme="1"/>
        <rFont val="Calibri"/>
        <family val="2"/>
        <scheme val="minor"/>
      </rPr>
      <t xml:space="preserve">
Wertungskriterien können unter www.karnevaldeutschland.de abgerufen werden und sind am Veranstaltungstag in den Wertungsheften abgedruckt. 
Turniertänzer (BDK, RKK, IIG, IDA, FEN, DVG) werden mit einem "*" (Stern) gekennzeichnet, wenn innerhalb von zwei Jahren (zurückgerechnet ab dem Turniertag) ein Start erfolgt ist.  Es erfolgt eine separate Siegerehrung für Turniertänzer und Nicht-Turniertänzer. </t>
    </r>
  </si>
  <si>
    <t xml:space="preserve">Alle Teilnehmer (m/w/d) erhalten eine Teilnahmebescheinigung, die Plätze 1 bis 3 in jeder Disziplin und Altersklasse erhalten einen Pokal und eine Urkunde. </t>
  </si>
  <si>
    <t>Tageskarte Kinder/Jugendliche</t>
  </si>
  <si>
    <t>Tageskarte Erwachsene/Ü15:</t>
  </si>
  <si>
    <t>(Eingang der Anmeldung auf elektronischem Wege)</t>
  </si>
  <si>
    <t xml:space="preserve">Mit Absendung der Meldeformulare werden die vorstehenden Regelungen rechtsverbindlich anerkannt. 
Jeder Verein/jede Gesellschaft und Tänzer (m/w/d) stimmt mit Abgabe der Anmeldung einer Veröffentlichung der Darbietungen in entsprechenden Medien des Verbandes zu. In diesem Zusammenhang gelten die Bestimmungen der DSGVO und dem BDSG in der jeweils gültigen Fassung.
Für die Speicherung der persönlichen Daten gelten die Bestimmungen des Artikel 6 DSGVO und die daraus resultierenden Rechte für die Tänzer (m/w/d). 
Jeder Verein/jede Gesellschaft hat ihre Teilnehmer am Turnier darüber zu informieren und haftet dem Ausrichter und dem VKAG gegenüber, dass es keinerlei Widerspruch zu dieser Vorgehensweise gibt. 
Es gilt für alle Besucher ein grundsätzliches Film- und Videoverbot, hierzu zählen auch Videotelefonie oder vergleichbares. Zuwiderhandlung führt zum sofortigen Hausverbot.
Foto- und Videoaufnahmen sind nur Personen gestattet, welche dazu vom VKAG entsprechend benannt wurden und ausgewiesen sind. 
Besucher dürfen jeweils vor oder nach dem Tanz, sowie bei der jeweiligen Siegerehrung  Fotoaufnahmen machen. Allerdings darf hierzu der abgegrenzte Jurybereich nicht betreten werden. </t>
  </si>
  <si>
    <t>Bühnenhöhe:</t>
  </si>
  <si>
    <t>Thema</t>
  </si>
  <si>
    <t>Name der Gruppe</t>
  </si>
  <si>
    <t>Aktive</t>
  </si>
  <si>
    <t>Anzahl Betreuer</t>
  </si>
  <si>
    <t>(max. 1 Betreuer pro Start)</t>
  </si>
  <si>
    <t xml:space="preserve">Die Bewertung erfolgt durch die vom VKAG eingesetzte Jury. Die Jury besteht aus 10 Mitgliedern (m/w/d) und 1 Obmann (m/w/d), jeweils 7 nehmen im Wechsel die Wertung jeder Disziplin vor. Bei Wertungsgleichheit (Stechen) bewertet der Obmann (m/w/d) mit. Die Wertung der Jury ist nicht anfechtbar. Der Rechtsweg ist ausgeschlossen. </t>
  </si>
  <si>
    <t>Sternchen</t>
  </si>
  <si>
    <t>Um:</t>
  </si>
  <si>
    <t>Ansprechpartner:</t>
  </si>
  <si>
    <t>Kontakt:</t>
  </si>
  <si>
    <t>Adresse:</t>
  </si>
  <si>
    <t>PLZ, Ort:</t>
  </si>
  <si>
    <t>Anschrift</t>
  </si>
  <si>
    <t>Telefon</t>
  </si>
  <si>
    <t>Das Formular besteht aus mehreren Tabellenblättern:</t>
  </si>
  <si>
    <t xml:space="preserve">Ausschreibung: </t>
  </si>
  <si>
    <t>Dieses Blatt ist vom jeweiligen Ausrichter auszufüllen</t>
  </si>
  <si>
    <t>Meldender Verein/Gesellschaft:</t>
  </si>
  <si>
    <t>Dieses Blatt ist vom meldenden Verein/der meldenden Gesellschaft einmalig auszufüllen und wird auf die Meldelisten übertragen</t>
  </si>
  <si>
    <t>Meldeliste Solisten:</t>
  </si>
  <si>
    <r>
      <t xml:space="preserve">Angabe der jeweiligen Tanzpaare. Werden Altersklassen </t>
    </r>
    <r>
      <rPr>
        <b/>
        <sz val="11"/>
        <color rgb="FFFF0000"/>
        <rFont val="Calibri"/>
        <family val="2"/>
        <scheme val="minor"/>
      </rPr>
      <t>rot markiert</t>
    </r>
    <r>
      <rPr>
        <sz val="11"/>
        <color rgb="FFFF0000"/>
        <rFont val="Calibri"/>
        <family val="2"/>
        <scheme val="minor"/>
      </rPr>
      <t xml:space="preserve"> </t>
    </r>
    <r>
      <rPr>
        <sz val="11"/>
        <color theme="1"/>
        <rFont val="Calibri"/>
        <family val="2"/>
        <scheme val="minor"/>
      </rPr>
      <t>startet das Tanzpaar in der</t>
    </r>
    <r>
      <rPr>
        <sz val="11"/>
        <color rgb="FFFF0000"/>
        <rFont val="Calibri"/>
        <family val="2"/>
        <scheme val="minor"/>
      </rPr>
      <t xml:space="preserve"> </t>
    </r>
    <r>
      <rPr>
        <b/>
        <sz val="11"/>
        <color rgb="FFFF0000"/>
        <rFont val="Calibri"/>
        <family val="2"/>
        <scheme val="minor"/>
      </rPr>
      <t>rot markierten</t>
    </r>
    <r>
      <rPr>
        <sz val="11"/>
        <color theme="1"/>
        <rFont val="Calibri"/>
        <family val="2"/>
        <scheme val="minor"/>
      </rPr>
      <t xml:space="preserve"> Altersklasse (siehe auch TTO).</t>
    </r>
  </si>
  <si>
    <t>Alle Tänzer (m/w/d) der startenden Garden sind hier einzeln aufzuführen. Auch hier erfolgt die Zuordnung zur Altersklasse automatisch.</t>
  </si>
  <si>
    <t>Siehe Erläuterung Garden</t>
  </si>
  <si>
    <t>Gesamtübersicht</t>
  </si>
  <si>
    <t>Hier erhält der meldende Verein/die meldende Gesellschaft eine Gesamtübersicht der zu entrichtenden Startgelder und der Bankverbindung des Ausrichters. Auf diesem Blatt ist nur einzutragen bis zu welchem Datum die Startgelder überwiesen werden.</t>
  </si>
  <si>
    <t>Hinweise zum Formular für die Ausschreibung/Meldung</t>
  </si>
  <si>
    <t>Das Formular ist nur am PC auszufüllen. Über Smartphone ist das Ausfüllen und versenden nicht möglich</t>
  </si>
  <si>
    <t>Meldeliste Tanzpaare;</t>
  </si>
  <si>
    <t>Meldeliste Garden;</t>
  </si>
  <si>
    <t>Hier sind nur die jeweiligen Garden mit Namen anzugeben 
(Beispiel: Garde 1, Garde 2…..). Die jeweilige Altersklasse ist anzugeben.</t>
  </si>
  <si>
    <t>Auflistung Gardetänzer:</t>
  </si>
  <si>
    <t>Meldeliste Schautanz:</t>
  </si>
  <si>
    <t>Auflistung Tänzer Schautanz:</t>
  </si>
  <si>
    <t xml:space="preserve">Ein Ausdruck der einzelnen Blätter sowie der Postversand ist nicht mehr notwendig. Speichern Sie die Datei als Excel-Arbeitsmappe oder Open-Office-Tabelle ab und versenden diese auf elektronischem Wege. Beispielsweise per E-Mail oder per Upload beim VKAG.  </t>
  </si>
  <si>
    <t>Turniertitel:</t>
  </si>
  <si>
    <t>Startgeld gesamt:</t>
  </si>
  <si>
    <t>Das Startgeld beträgt bei den Qualifikationsturnieren pro Auftritt je 17,00€</t>
  </si>
  <si>
    <t>BDK-Ausweis</t>
  </si>
  <si>
    <r>
      <t xml:space="preserve">Hier sind die jeweiligen Solisten anzugeben. Eine Zuordnung zur jeweiligen Altersklasse erfolgt in dieser Liste automatisch. </t>
    </r>
    <r>
      <rPr>
        <b/>
        <sz val="11"/>
        <color rgb="FFFF0000"/>
        <rFont val="Calibri"/>
        <family val="2"/>
        <scheme val="minor"/>
      </rPr>
      <t xml:space="preserve">Unter BDK_Ausweis gibt es die Auswahl Ja;Nein und beantragt. Hier bitte den aktuellen Stand eintragen. </t>
    </r>
  </si>
  <si>
    <t>Garderobenverantliche Person:</t>
  </si>
  <si>
    <t>6m</t>
  </si>
  <si>
    <t>rechts</t>
  </si>
  <si>
    <t>links</t>
  </si>
  <si>
    <t>19:30 Uhr</t>
  </si>
  <si>
    <t>8. Sankhasen Cup</t>
  </si>
  <si>
    <t>Myhler Karnevalsverein</t>
  </si>
  <si>
    <t xml:space="preserve">Mehrzweckhalle Myhl, Gartenstraße </t>
  </si>
  <si>
    <t>Chris Braun</t>
  </si>
  <si>
    <t>Lambertusstr. 111, 41849 Wassenberg</t>
  </si>
  <si>
    <t>(+49)0176 63178213</t>
  </si>
  <si>
    <t>tt-myhl@grenzlandkarneval.de</t>
  </si>
  <si>
    <t>10m</t>
  </si>
  <si>
    <t>5m</t>
  </si>
  <si>
    <t>PVC</t>
  </si>
  <si>
    <t>DE41 3106 0517 7813 7500 10</t>
  </si>
  <si>
    <t>3 Jahre</t>
  </si>
  <si>
    <t>Letzter Start im Jahr
 unter *</t>
  </si>
  <si>
    <t>Letzter Start im Jahr 
unter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</si>
</sst>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8" formatCode="#,##0.00\ &quot;€&quot;;[Red]\-#,##0.00\ &quot;€&quot;"/>
    <numFmt numFmtId="44" formatCode="_-* #,##0.00\ &quot;€&quot;_-;\-* #,##0.00\ &quot;€&quot;_-;_-* &quot;-&quot;??\ &quot;€&quot;_-;_-@_-"/>
    <numFmt numFmtId="164" formatCode="[$-F800]dddd\,\ mmmm\ dd\,\ yyyy"/>
    <numFmt numFmtId="165" formatCode="0\ &quot;m&quot;"/>
    <numFmt numFmtId="166" formatCode="0\ &quot;Jahre&quot;"/>
    <numFmt numFmtId="167" formatCode="[$-F400]h:mm:ss\ AM/PM"/>
    <numFmt numFmtId="168" formatCode="#,##0.00\ &quot;€&quot;;[Red]#,##0.00\ &quot;€&quot;"/>
  </numFmts>
  <fonts count="21" x14ac:knownFonts="1">
    <font>
      <sz val="11"/>
      <color theme="1"/>
      <name val="Calibri"/>
      <family val="2"/>
      <scheme val="minor"/>
    </font>
    <font>
      <sz val="11"/>
      <color theme="1"/>
      <name val="Calibri"/>
      <family val="2"/>
      <scheme val="minor"/>
    </font>
    <font>
      <b/>
      <sz val="11"/>
      <color theme="1"/>
      <name val="Calibri"/>
      <family val="2"/>
      <scheme val="minor"/>
    </font>
    <font>
      <sz val="10"/>
      <color theme="1"/>
      <name val="Calibri"/>
      <family val="2"/>
      <scheme val="minor"/>
    </font>
    <font>
      <b/>
      <sz val="9"/>
      <color theme="1"/>
      <name val="Calibri"/>
      <family val="2"/>
      <scheme val="minor"/>
    </font>
    <font>
      <b/>
      <sz val="11"/>
      <color rgb="FFFF0000"/>
      <name val="Calibri"/>
      <family val="2"/>
      <scheme val="minor"/>
    </font>
    <font>
      <b/>
      <sz val="12"/>
      <color theme="1"/>
      <name val="Calibri"/>
      <family val="2"/>
      <scheme val="minor"/>
    </font>
    <font>
      <sz val="8"/>
      <color theme="1"/>
      <name val="Calibri"/>
      <family val="2"/>
      <scheme val="minor"/>
    </font>
    <font>
      <b/>
      <sz val="16"/>
      <color theme="1"/>
      <name val="Calibri"/>
      <family val="2"/>
      <scheme val="minor"/>
    </font>
    <font>
      <u/>
      <sz val="11"/>
      <color theme="10"/>
      <name val="Calibri"/>
      <family val="2"/>
      <scheme val="minor"/>
    </font>
    <font>
      <b/>
      <u/>
      <sz val="11"/>
      <color rgb="FFFF0000"/>
      <name val="Calibri"/>
      <family val="2"/>
      <scheme val="minor"/>
    </font>
    <font>
      <sz val="11"/>
      <color theme="0"/>
      <name val="Calibri"/>
      <family val="2"/>
      <scheme val="minor"/>
    </font>
    <font>
      <sz val="8"/>
      <name val="Calibri"/>
      <family val="2"/>
      <scheme val="minor"/>
    </font>
    <font>
      <b/>
      <sz val="11"/>
      <color theme="0"/>
      <name val="Calibri"/>
      <family val="2"/>
      <scheme val="minor"/>
    </font>
    <font>
      <sz val="11"/>
      <name val="Calibri"/>
      <family val="2"/>
      <scheme val="minor"/>
    </font>
    <font>
      <b/>
      <sz val="11"/>
      <name val="Calibri"/>
      <family val="2"/>
      <scheme val="minor"/>
    </font>
    <font>
      <sz val="11"/>
      <color theme="0" tint="-0.14996795556505021"/>
      <name val="Calibri"/>
      <family val="2"/>
      <scheme val="minor"/>
    </font>
    <font>
      <sz val="14"/>
      <color theme="1"/>
      <name val="Calibri"/>
      <family val="2"/>
      <scheme val="minor"/>
    </font>
    <font>
      <sz val="11"/>
      <color rgb="FFFF0000"/>
      <name val="Calibri"/>
      <family val="2"/>
      <scheme val="minor"/>
    </font>
    <font>
      <b/>
      <sz val="18"/>
      <color theme="1"/>
      <name val="Calibri"/>
      <family val="2"/>
      <scheme val="minor"/>
    </font>
    <font>
      <b/>
      <sz val="14"/>
      <color theme="1"/>
      <name val="Calibri"/>
      <family val="2"/>
      <scheme val="minor"/>
    </font>
  </fonts>
  <fills count="5">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64"/>
      </patternFill>
    </fill>
  </fills>
  <borders count="8">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style="double">
        <color indexed="64"/>
      </bottom>
      <diagonal/>
    </border>
    <border>
      <left/>
      <right/>
      <top style="medium">
        <color indexed="64"/>
      </top>
      <bottom/>
      <diagonal/>
    </border>
    <border>
      <left/>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s>
  <cellStyleXfs count="3">
    <xf numFmtId="0" fontId="0" fillId="0" borderId="0"/>
    <xf numFmtId="44" fontId="1" fillId="0" borderId="0" applyFont="0" applyFill="0" applyBorder="0" applyAlignment="0" applyProtection="0"/>
    <xf numFmtId="0" fontId="9" fillId="0" borderId="0" applyNumberFormat="0" applyFill="0" applyBorder="0" applyAlignment="0" applyProtection="0"/>
  </cellStyleXfs>
  <cellXfs count="124">
    <xf numFmtId="0" fontId="0" fillId="0" borderId="0" xfId="0"/>
    <xf numFmtId="0" fontId="0" fillId="0" borderId="0" xfId="0" applyAlignment="1">
      <alignment vertical="center"/>
    </xf>
    <xf numFmtId="0" fontId="0" fillId="0" borderId="0" xfId="0" applyAlignment="1">
      <alignment horizontal="left" vertical="top" wrapText="1"/>
    </xf>
    <xf numFmtId="0" fontId="0" fillId="0" borderId="0" xfId="0" applyAlignment="1">
      <alignment vertical="top" wrapText="1"/>
    </xf>
    <xf numFmtId="0" fontId="0" fillId="0" borderId="0" xfId="0" applyAlignment="1">
      <alignment vertical="top"/>
    </xf>
    <xf numFmtId="0" fontId="2" fillId="0" borderId="0" xfId="0" applyFont="1"/>
    <xf numFmtId="0" fontId="0" fillId="0" borderId="0" xfId="0" applyAlignment="1">
      <alignment horizontal="center" vertical="top"/>
    </xf>
    <xf numFmtId="0" fontId="0" fillId="0" borderId="0" xfId="0" applyAlignment="1">
      <alignment horizontal="center"/>
    </xf>
    <xf numFmtId="164" fontId="0" fillId="0" borderId="0" xfId="0" applyNumberFormat="1"/>
    <xf numFmtId="0" fontId="2" fillId="0" borderId="0" xfId="0" applyFont="1" applyAlignment="1">
      <alignment horizontal="center" vertical="center"/>
    </xf>
    <xf numFmtId="0" fontId="0" fillId="3" borderId="0" xfId="0" applyFill="1" applyAlignment="1" applyProtection="1">
      <alignment horizontal="center"/>
      <protection locked="0"/>
    </xf>
    <xf numFmtId="0" fontId="0" fillId="3" borderId="0" xfId="0" applyFill="1" applyAlignment="1">
      <alignment horizontal="center"/>
    </xf>
    <xf numFmtId="0" fontId="2" fillId="0" borderId="0" xfId="0" applyFont="1" applyAlignment="1">
      <alignment horizontal="center" vertical="center" wrapText="1"/>
    </xf>
    <xf numFmtId="14" fontId="0" fillId="0" borderId="0" xfId="0" applyNumberFormat="1"/>
    <xf numFmtId="44" fontId="0" fillId="0" borderId="0" xfId="1" applyFont="1"/>
    <xf numFmtId="44" fontId="0" fillId="0" borderId="0" xfId="0" applyNumberFormat="1"/>
    <xf numFmtId="0" fontId="0" fillId="0" borderId="1" xfId="0" applyBorder="1"/>
    <xf numFmtId="0" fontId="2" fillId="0" borderId="3" xfId="0" applyFont="1" applyBorder="1"/>
    <xf numFmtId="44" fontId="2" fillId="0" borderId="3" xfId="0" applyNumberFormat="1" applyFont="1" applyBorder="1"/>
    <xf numFmtId="0" fontId="0" fillId="3" borderId="4" xfId="0" applyFill="1" applyBorder="1" applyAlignment="1" applyProtection="1">
      <alignment horizontal="center"/>
      <protection locked="0"/>
    </xf>
    <xf numFmtId="0" fontId="0" fillId="3" borderId="5" xfId="0" applyFill="1" applyBorder="1" applyAlignment="1" applyProtection="1">
      <alignment horizontal="center"/>
      <protection locked="0"/>
    </xf>
    <xf numFmtId="0" fontId="11" fillId="0" borderId="0" xfId="0" applyFont="1"/>
    <xf numFmtId="44" fontId="2" fillId="0" borderId="0" xfId="1" applyFont="1"/>
    <xf numFmtId="0" fontId="0" fillId="0" borderId="0" xfId="0" applyAlignment="1">
      <alignment horizontal="center" vertical="top" wrapText="1"/>
    </xf>
    <xf numFmtId="0" fontId="2" fillId="0" borderId="0" xfId="0" applyFont="1" applyAlignment="1">
      <alignment horizontal="center"/>
    </xf>
    <xf numFmtId="44" fontId="0" fillId="3" borderId="0" xfId="1" applyFont="1" applyFill="1" applyAlignment="1">
      <alignment horizontal="center"/>
    </xf>
    <xf numFmtId="0" fontId="13" fillId="0" borderId="0" xfId="0" applyFont="1" applyAlignment="1">
      <alignment horizontal="center" vertical="center"/>
    </xf>
    <xf numFmtId="0" fontId="11" fillId="0" borderId="0" xfId="0" applyFont="1" applyAlignment="1" applyProtection="1">
      <alignment horizontal="center"/>
      <protection locked="0"/>
    </xf>
    <xf numFmtId="0" fontId="11" fillId="0" borderId="0" xfId="0" applyFont="1" applyAlignment="1">
      <alignment horizontal="center"/>
    </xf>
    <xf numFmtId="0" fontId="14" fillId="0" borderId="0" xfId="0" applyFont="1"/>
    <xf numFmtId="0" fontId="0" fillId="0" borderId="0" xfId="0" applyAlignment="1">
      <alignment horizontal="center" wrapText="1"/>
    </xf>
    <xf numFmtId="0" fontId="0" fillId="3" borderId="4" xfId="0" applyFill="1" applyBorder="1" applyAlignment="1">
      <alignment horizontal="center"/>
    </xf>
    <xf numFmtId="0" fontId="0" fillId="3" borderId="5" xfId="0" applyFill="1" applyBorder="1" applyAlignment="1">
      <alignment horizontal="center"/>
    </xf>
    <xf numFmtId="0" fontId="11" fillId="4" borderId="0" xfId="0" applyFont="1" applyFill="1"/>
    <xf numFmtId="0" fontId="15" fillId="4" borderId="0" xfId="0" applyFont="1" applyFill="1" applyAlignment="1">
      <alignment horizontal="center" vertical="center" wrapText="1"/>
    </xf>
    <xf numFmtId="0" fontId="5" fillId="0" borderId="0" xfId="0" applyFont="1"/>
    <xf numFmtId="0" fontId="14" fillId="0" borderId="0" xfId="0" applyFont="1" applyAlignment="1">
      <alignment horizontal="center" vertical="top"/>
    </xf>
    <xf numFmtId="0" fontId="14" fillId="0" borderId="0" xfId="0" applyFont="1" applyAlignment="1">
      <alignment horizontal="left" vertical="top" wrapText="1"/>
    </xf>
    <xf numFmtId="0" fontId="14" fillId="0" borderId="0" xfId="0" applyFont="1" applyAlignment="1">
      <alignment vertical="top"/>
    </xf>
    <xf numFmtId="0" fontId="14" fillId="0" borderId="0" xfId="0" applyFont="1" applyAlignment="1">
      <alignment horizontal="center"/>
    </xf>
    <xf numFmtId="14" fontId="14" fillId="0" borderId="0" xfId="0" applyNumberFormat="1" applyFont="1"/>
    <xf numFmtId="164" fontId="14" fillId="0" borderId="0" xfId="0" applyNumberFormat="1" applyFont="1"/>
    <xf numFmtId="0" fontId="14" fillId="0" borderId="0" xfId="0" applyFont="1" applyAlignment="1">
      <alignment vertical="top" wrapText="1"/>
    </xf>
    <xf numFmtId="0" fontId="14" fillId="0" borderId="0" xfId="0" applyFont="1" applyAlignment="1">
      <alignment horizontal="center" vertical="center" wrapText="1"/>
    </xf>
    <xf numFmtId="0" fontId="14" fillId="0" borderId="0" xfId="0" applyFont="1" applyAlignment="1">
      <alignment horizontal="center" vertical="center"/>
    </xf>
    <xf numFmtId="0" fontId="14" fillId="3" borderId="0" xfId="0" applyFont="1" applyFill="1" applyAlignment="1" applyProtection="1">
      <alignment horizontal="center"/>
      <protection locked="0"/>
    </xf>
    <xf numFmtId="0" fontId="14" fillId="3" borderId="0" xfId="0" applyFont="1" applyFill="1" applyAlignment="1">
      <alignment horizontal="center"/>
    </xf>
    <xf numFmtId="0" fontId="17" fillId="3" borderId="0" xfId="0" applyFont="1" applyFill="1" applyAlignment="1" applyProtection="1">
      <alignment horizontal="center"/>
      <protection locked="0"/>
    </xf>
    <xf numFmtId="0" fontId="2" fillId="3" borderId="4" xfId="0" applyFont="1" applyFill="1" applyBorder="1" applyAlignment="1" applyProtection="1">
      <alignment horizontal="center"/>
      <protection locked="0"/>
    </xf>
    <xf numFmtId="0" fontId="2" fillId="3" borderId="5" xfId="0" applyFont="1" applyFill="1" applyBorder="1" applyAlignment="1" applyProtection="1">
      <alignment horizontal="center"/>
      <protection locked="0"/>
    </xf>
    <xf numFmtId="0" fontId="2" fillId="3" borderId="0" xfId="0" applyFont="1" applyFill="1" applyAlignment="1" applyProtection="1">
      <alignment horizontal="center"/>
      <protection locked="0"/>
    </xf>
    <xf numFmtId="0" fontId="2" fillId="0" borderId="0" xfId="0" applyFont="1" applyAlignment="1">
      <alignment vertical="center"/>
    </xf>
    <xf numFmtId="0" fontId="0" fillId="0" borderId="0" xfId="0" applyAlignment="1">
      <alignment horizontal="left" vertical="top" indent="5"/>
    </xf>
    <xf numFmtId="0" fontId="6" fillId="0" borderId="0" xfId="0" applyFont="1" applyAlignment="1">
      <alignment horizontal="left" vertical="top" wrapText="1"/>
    </xf>
    <xf numFmtId="0" fontId="0" fillId="3" borderId="0" xfId="0" applyFill="1" applyAlignment="1" applyProtection="1">
      <alignment horizontal="center" vertical="center"/>
      <protection locked="0"/>
    </xf>
    <xf numFmtId="14" fontId="5" fillId="3" borderId="0" xfId="0" applyNumberFormat="1" applyFont="1" applyFill="1" applyAlignment="1">
      <alignment horizontal="center"/>
    </xf>
    <xf numFmtId="0" fontId="2" fillId="0" borderId="0" xfId="0" applyFont="1" applyAlignment="1">
      <alignment horizontal="left"/>
    </xf>
    <xf numFmtId="0" fontId="0" fillId="0" borderId="0" xfId="0" applyAlignment="1">
      <alignment horizontal="right"/>
    </xf>
    <xf numFmtId="0" fontId="0" fillId="4" borderId="0" xfId="0" applyFill="1"/>
    <xf numFmtId="0" fontId="0" fillId="2" borderId="0" xfId="0" applyFill="1" applyAlignment="1">
      <alignment horizontal="center"/>
    </xf>
    <xf numFmtId="165" fontId="0" fillId="2" borderId="0" xfId="0" applyNumberFormat="1" applyFill="1" applyAlignment="1">
      <alignment horizontal="center"/>
    </xf>
    <xf numFmtId="165" fontId="0" fillId="0" borderId="0" xfId="0" applyNumberFormat="1"/>
    <xf numFmtId="0" fontId="2" fillId="0" borderId="0" xfId="0" applyFont="1" applyAlignment="1">
      <alignment horizontal="left" vertical="top"/>
    </xf>
    <xf numFmtId="0" fontId="0" fillId="0" borderId="0" xfId="0" applyAlignment="1">
      <alignment vertical="center" wrapText="1"/>
    </xf>
    <xf numFmtId="14" fontId="0" fillId="3" borderId="0" xfId="0" applyNumberFormat="1" applyFill="1" applyAlignment="1">
      <alignment horizontal="center"/>
    </xf>
    <xf numFmtId="167" fontId="0" fillId="3" borderId="0" xfId="0" applyNumberFormat="1" applyFill="1"/>
    <xf numFmtId="0" fontId="2" fillId="0" borderId="0" xfId="0" applyFont="1" applyAlignment="1">
      <alignment vertical="top"/>
    </xf>
    <xf numFmtId="14" fontId="2" fillId="2" borderId="0" xfId="0" applyNumberFormat="1" applyFont="1" applyFill="1" applyAlignment="1">
      <alignment horizontal="center"/>
    </xf>
    <xf numFmtId="166" fontId="0" fillId="2" borderId="0" xfId="0" applyNumberFormat="1" applyFill="1" applyAlignment="1">
      <alignment horizontal="center"/>
    </xf>
    <xf numFmtId="14" fontId="0" fillId="2" borderId="0" xfId="0" applyNumberFormat="1" applyFill="1" applyAlignment="1">
      <alignment horizontal="center"/>
    </xf>
    <xf numFmtId="0" fontId="4" fillId="0" borderId="0" xfId="0" applyFont="1"/>
    <xf numFmtId="0" fontId="0" fillId="0" borderId="0" xfId="0" applyAlignment="1">
      <alignment wrapText="1"/>
    </xf>
    <xf numFmtId="168" fontId="0" fillId="2" borderId="0" xfId="1" applyNumberFormat="1" applyFont="1" applyFill="1" applyAlignment="1" applyProtection="1">
      <alignment horizontal="center"/>
    </xf>
    <xf numFmtId="8" fontId="0" fillId="2" borderId="0" xfId="1" applyNumberFormat="1" applyFont="1" applyFill="1" applyAlignment="1" applyProtection="1">
      <alignment horizontal="center"/>
    </xf>
    <xf numFmtId="0" fontId="6" fillId="0" borderId="0" xfId="0" applyFont="1" applyAlignment="1">
      <alignment horizontal="center" vertical="top" wrapText="1"/>
    </xf>
    <xf numFmtId="0" fontId="0" fillId="0" borderId="0" xfId="0" applyAlignment="1">
      <alignment horizontal="left" vertical="top" wrapText="1"/>
    </xf>
    <xf numFmtId="0" fontId="19" fillId="0" borderId="0" xfId="0" applyFont="1" applyAlignment="1">
      <alignment horizontal="center" vertical="center"/>
    </xf>
    <xf numFmtId="0" fontId="0" fillId="0" borderId="0" xfId="0" applyAlignment="1">
      <alignment horizontal="center"/>
    </xf>
    <xf numFmtId="0" fontId="5" fillId="0" borderId="0" xfId="0" applyFont="1" applyAlignment="1">
      <alignment horizontal="left" vertical="top" wrapText="1"/>
    </xf>
    <xf numFmtId="0" fontId="0" fillId="0" borderId="0" xfId="0" applyAlignment="1">
      <alignment horizontal="left" vertical="center" wrapText="1"/>
    </xf>
    <xf numFmtId="0" fontId="8" fillId="0" borderId="0" xfId="0" applyFont="1" applyAlignment="1">
      <alignment horizontal="center" vertical="center" wrapText="1"/>
    </xf>
    <xf numFmtId="0" fontId="8" fillId="0" borderId="0" xfId="0" applyFont="1" applyAlignment="1">
      <alignment horizontal="center" vertical="center"/>
    </xf>
    <xf numFmtId="0" fontId="0" fillId="0" borderId="0" xfId="0" applyAlignment="1">
      <alignment horizontal="left" vertical="top"/>
    </xf>
    <xf numFmtId="0" fontId="2" fillId="0" borderId="0" xfId="0" applyFont="1" applyAlignment="1">
      <alignment horizontal="left" vertical="center" wrapText="1"/>
    </xf>
    <xf numFmtId="0" fontId="2" fillId="0" borderId="0" xfId="0" applyFont="1" applyAlignment="1">
      <alignment horizontal="left" vertical="top" wrapText="1"/>
    </xf>
    <xf numFmtId="0" fontId="2" fillId="0" borderId="0" xfId="0" applyFont="1" applyAlignment="1">
      <alignment horizontal="left" vertical="top"/>
    </xf>
    <xf numFmtId="0" fontId="2" fillId="2" borderId="0" xfId="0" applyFont="1" applyFill="1" applyAlignment="1">
      <alignment horizontal="center"/>
    </xf>
    <xf numFmtId="0" fontId="2" fillId="0" borderId="0" xfId="0" applyFont="1" applyAlignment="1">
      <alignment horizontal="center" vertical="center"/>
    </xf>
    <xf numFmtId="0" fontId="20" fillId="2" borderId="0" xfId="0" applyFont="1" applyFill="1" applyAlignment="1">
      <alignment horizontal="center" vertical="center" wrapText="1"/>
    </xf>
    <xf numFmtId="0" fontId="20" fillId="2" borderId="0" xfId="0" applyFont="1" applyFill="1" applyAlignment="1">
      <alignment horizontal="center" vertical="center"/>
    </xf>
    <xf numFmtId="0" fontId="0" fillId="2" borderId="0" xfId="0" applyFill="1" applyAlignment="1">
      <alignment horizontal="center"/>
    </xf>
    <xf numFmtId="0" fontId="6" fillId="0" borderId="0" xfId="0" applyFont="1" applyAlignment="1">
      <alignment horizontal="center" vertical="center" wrapText="1"/>
    </xf>
    <xf numFmtId="0" fontId="3" fillId="2" borderId="0" xfId="0" applyFont="1" applyFill="1" applyAlignment="1">
      <alignment horizontal="center" wrapText="1"/>
    </xf>
    <xf numFmtId="164" fontId="0" fillId="2" borderId="0" xfId="0" applyNumberFormat="1" applyFill="1" applyAlignment="1">
      <alignment horizontal="center" vertical="center"/>
    </xf>
    <xf numFmtId="0" fontId="0" fillId="2" borderId="0" xfId="0" applyFill="1" applyAlignment="1">
      <alignment horizontal="center" wrapText="1"/>
    </xf>
    <xf numFmtId="0" fontId="2" fillId="0" borderId="0" xfId="0" applyFont="1" applyAlignment="1">
      <alignment horizontal="left"/>
    </xf>
    <xf numFmtId="0" fontId="0" fillId="2" borderId="1" xfId="0" applyFill="1" applyBorder="1" applyAlignment="1" applyProtection="1">
      <alignment horizontal="left"/>
      <protection locked="0"/>
    </xf>
    <xf numFmtId="0" fontId="0" fillId="2" borderId="2" xfId="0" applyFill="1" applyBorder="1" applyAlignment="1" applyProtection="1">
      <alignment horizontal="left"/>
      <protection locked="0"/>
    </xf>
    <xf numFmtId="11" fontId="0" fillId="2" borderId="2" xfId="0" applyNumberFormat="1" applyFill="1" applyBorder="1" applyAlignment="1" applyProtection="1">
      <alignment horizontal="left"/>
      <protection locked="0"/>
    </xf>
    <xf numFmtId="49" fontId="0" fillId="2" borderId="2" xfId="0" applyNumberFormat="1" applyFill="1" applyBorder="1" applyAlignment="1" applyProtection="1">
      <alignment horizontal="left"/>
      <protection locked="0"/>
    </xf>
    <xf numFmtId="0" fontId="9" fillId="2" borderId="2" xfId="2" applyFill="1" applyBorder="1" applyAlignment="1" applyProtection="1">
      <alignment horizontal="left"/>
      <protection locked="0"/>
    </xf>
    <xf numFmtId="49" fontId="0" fillId="2" borderId="1" xfId="0" applyNumberFormat="1" applyFill="1" applyBorder="1" applyAlignment="1" applyProtection="1">
      <alignment horizontal="left" vertical="top"/>
      <protection locked="0"/>
    </xf>
    <xf numFmtId="0" fontId="0" fillId="2" borderId="1" xfId="0" applyFill="1" applyBorder="1" applyAlignment="1">
      <alignment horizontal="left"/>
    </xf>
    <xf numFmtId="0" fontId="0" fillId="2" borderId="1" xfId="0" applyFill="1" applyBorder="1" applyAlignment="1">
      <alignment horizontal="left" vertical="top"/>
    </xf>
    <xf numFmtId="0" fontId="16" fillId="3" borderId="6" xfId="0" applyFont="1" applyFill="1" applyBorder="1" applyAlignment="1">
      <alignment horizontal="right" vertical="center"/>
    </xf>
    <xf numFmtId="0" fontId="16" fillId="3" borderId="7" xfId="0" applyFont="1" applyFill="1" applyBorder="1" applyAlignment="1">
      <alignment horizontal="right" vertical="center"/>
    </xf>
    <xf numFmtId="0" fontId="0" fillId="0" borderId="0" xfId="0" applyAlignment="1">
      <alignment horizontal="center" vertical="top" wrapText="1"/>
    </xf>
    <xf numFmtId="0" fontId="7" fillId="0" borderId="0" xfId="0" applyFont="1" applyAlignment="1">
      <alignment horizontal="center" vertical="top"/>
    </xf>
    <xf numFmtId="0" fontId="0" fillId="3" borderId="0" xfId="0" applyFill="1" applyAlignment="1" applyProtection="1">
      <alignment horizontal="center"/>
      <protection locked="0"/>
    </xf>
    <xf numFmtId="0" fontId="11" fillId="0" borderId="0" xfId="0" applyFont="1" applyAlignment="1" applyProtection="1">
      <alignment horizontal="center"/>
      <protection locked="0"/>
    </xf>
    <xf numFmtId="0" fontId="0" fillId="3" borderId="0" xfId="0" applyFill="1" applyAlignment="1" applyProtection="1">
      <alignment horizontal="left"/>
      <protection locked="0"/>
    </xf>
    <xf numFmtId="0" fontId="0" fillId="0" borderId="0" xfId="0" applyAlignment="1">
      <alignment horizontal="left"/>
    </xf>
    <xf numFmtId="0" fontId="2" fillId="0" borderId="0" xfId="0" applyFont="1" applyAlignment="1">
      <alignment horizontal="center"/>
    </xf>
    <xf numFmtId="0" fontId="14" fillId="3" borderId="0" xfId="0" applyFont="1" applyFill="1" applyAlignment="1" applyProtection="1">
      <alignment horizontal="center"/>
      <protection locked="0"/>
    </xf>
    <xf numFmtId="0" fontId="14" fillId="2" borderId="1" xfId="0" applyFont="1" applyFill="1" applyBorder="1" applyAlignment="1">
      <alignment horizontal="left" vertical="top"/>
    </xf>
    <xf numFmtId="0" fontId="14" fillId="0" borderId="0" xfId="0" applyFont="1" applyAlignment="1">
      <alignment horizontal="left"/>
    </xf>
    <xf numFmtId="0" fontId="14" fillId="2" borderId="1" xfId="0" applyFont="1" applyFill="1" applyBorder="1" applyAlignment="1">
      <alignment horizontal="left"/>
    </xf>
    <xf numFmtId="0" fontId="14" fillId="0" borderId="0" xfId="0" applyFont="1" applyAlignment="1">
      <alignment horizontal="center" vertical="center"/>
    </xf>
    <xf numFmtId="0" fontId="14" fillId="0" borderId="0" xfId="0" applyFont="1" applyAlignment="1">
      <alignment horizontal="center"/>
    </xf>
    <xf numFmtId="0" fontId="0" fillId="2" borderId="0" xfId="0" applyFill="1" applyAlignment="1">
      <alignment horizontal="left"/>
    </xf>
    <xf numFmtId="0" fontId="0" fillId="0" borderId="0" xfId="0" applyAlignment="1">
      <alignment horizontal="right"/>
    </xf>
    <xf numFmtId="0" fontId="2" fillId="0" borderId="0" xfId="0" applyFont="1" applyAlignment="1">
      <alignment horizontal="center" vertical="center" wrapText="1"/>
    </xf>
    <xf numFmtId="0" fontId="0" fillId="3" borderId="0" xfId="0" applyNumberFormat="1" applyFill="1" applyAlignment="1" applyProtection="1">
      <alignment horizontal="center"/>
      <protection locked="0"/>
    </xf>
    <xf numFmtId="14" fontId="0" fillId="0" borderId="0" xfId="0" applyNumberFormat="1" applyFill="1" applyAlignment="1" applyProtection="1">
      <alignment horizontal="center"/>
      <protection locked="0"/>
    </xf>
  </cellXfs>
  <cellStyles count="3">
    <cellStyle name="Link" xfId="2" builtinId="8"/>
    <cellStyle name="Standard" xfId="0" builtinId="0"/>
    <cellStyle name="Währung" xfId="1" builtinId="4"/>
  </cellStyles>
  <dxfs count="66">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ill>
        <patternFill>
          <bgColor theme="0" tint="-0.14996795556505021"/>
        </patternFill>
      </fill>
    </dxf>
    <dxf>
      <font>
        <b/>
        <i val="0"/>
        <color theme="0"/>
      </font>
      <fill>
        <patternFill>
          <bgColor rgb="FFFF0000"/>
        </patternFill>
      </fill>
    </dxf>
    <dxf>
      <font>
        <b/>
        <i val="0"/>
        <color theme="0"/>
      </font>
      <fill>
        <patternFill>
          <bgColor rgb="FFFF0000"/>
        </patternFill>
      </fill>
    </dxf>
    <dxf>
      <fill>
        <patternFill>
          <bgColor theme="0" tint="-0.14996795556505021"/>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val="0"/>
        <i val="0"/>
        <strike val="0"/>
        <condense val="0"/>
        <extend val="0"/>
        <outline val="0"/>
        <shadow val="0"/>
        <u val="none"/>
        <vertAlign val="baseline"/>
        <sz val="11"/>
        <color auto="1"/>
        <name val="Calibri"/>
        <family val="2"/>
        <scheme val="minor"/>
      </font>
    </dxf>
    <dxf>
      <font>
        <b val="0"/>
        <i val="0"/>
        <strike val="0"/>
        <condense val="0"/>
        <extend val="0"/>
        <outline val="0"/>
        <shadow val="0"/>
        <u val="none"/>
        <vertAlign val="baseline"/>
        <sz val="11"/>
        <color theme="0"/>
        <name val="Calibri"/>
        <family val="2"/>
        <scheme val="minor"/>
      </font>
    </dxf>
    <dxf>
      <fill>
        <patternFill patternType="solid">
          <fgColor indexed="64"/>
          <bgColor theme="0" tint="-0.14999847407452621"/>
        </patternFill>
      </fill>
      <alignment horizontal="center" vertical="bottom" textRotation="0" wrapText="0" indent="0" justifyLastLine="0" shrinkToFit="0" readingOrder="0"/>
      <border diagonalUp="0" diagonalDown="0" outline="0">
        <left/>
        <right/>
        <top/>
        <bottom style="medium">
          <color indexed="64"/>
        </bottom>
      </border>
      <protection locked="1" hidden="0"/>
    </dxf>
    <dxf>
      <fill>
        <patternFill patternType="solid">
          <fgColor indexed="64"/>
          <bgColor theme="0" tint="-0.14999847407452621"/>
        </patternFill>
      </fill>
      <alignment horizontal="center" vertical="bottom" textRotation="0" wrapText="0" indent="0" justifyLastLine="0" shrinkToFit="0" readingOrder="0"/>
      <border diagonalUp="0" diagonalDown="0" outline="0">
        <left/>
        <right style="medium">
          <color indexed="64"/>
        </right>
        <top style="medium">
          <color indexed="64"/>
        </top>
        <bottom/>
      </border>
    </dxf>
    <dxf>
      <fill>
        <patternFill patternType="solid">
          <fgColor indexed="64"/>
          <bgColor theme="0" tint="-0.14999847407452621"/>
        </patternFill>
      </fill>
      <alignment horizontal="center" vertical="bottom" textRotation="0" wrapText="0" indent="0" justifyLastLine="0" shrinkToFit="0" readingOrder="0"/>
      <border diagonalUp="0" diagonalDown="0" outline="0">
        <left/>
        <right/>
        <top/>
        <bottom style="medium">
          <color indexed="64"/>
        </bottom>
      </border>
      <protection locked="0" hidden="0"/>
    </dxf>
    <dxf>
      <fill>
        <patternFill patternType="solid">
          <fgColor indexed="64"/>
          <bgColor theme="0" tint="-0.14999847407452621"/>
        </patternFill>
      </fill>
      <alignment horizontal="center" vertical="bottom" textRotation="0" wrapText="0" indent="0" justifyLastLine="0" shrinkToFit="0" readingOrder="0"/>
      <border diagonalUp="0" diagonalDown="0" outline="0">
        <left/>
        <right/>
        <top style="medium">
          <color indexed="64"/>
        </top>
        <bottom/>
      </border>
      <protection locked="0" hidden="0"/>
    </dxf>
    <dxf>
      <fill>
        <patternFill patternType="solid">
          <fgColor indexed="64"/>
          <bgColor theme="0" tint="-0.14999847407452621"/>
        </patternFill>
      </fill>
      <alignment horizontal="center" vertical="bottom" textRotation="0" wrapText="0" indent="0" justifyLastLine="0" shrinkToFit="0" readingOrder="0"/>
      <border diagonalUp="0" diagonalDown="0" outline="0">
        <left/>
        <right/>
        <top/>
        <bottom style="medium">
          <color indexed="64"/>
        </bottom>
      </border>
      <protection locked="0" hidden="0"/>
    </dxf>
    <dxf>
      <fill>
        <patternFill patternType="solid">
          <fgColor indexed="64"/>
          <bgColor theme="0" tint="-0.14999847407452621"/>
        </patternFill>
      </fill>
      <alignment horizontal="left" vertical="bottom" textRotation="0" wrapText="0" indent="0" justifyLastLine="0" shrinkToFit="0" readingOrder="0"/>
      <border diagonalUp="0" diagonalDown="0" outline="0">
        <left/>
        <right/>
        <top style="medium">
          <color indexed="64"/>
        </top>
        <bottom/>
      </border>
      <protection locked="0" hidden="0"/>
    </dxf>
    <dxf>
      <fill>
        <patternFill patternType="solid">
          <fgColor indexed="64"/>
          <bgColor theme="0" tint="-0.14999847407452621"/>
        </patternFill>
      </fill>
      <alignment horizontal="center" vertical="bottom" textRotation="0" wrapText="0" indent="0" justifyLastLine="0" shrinkToFit="0" readingOrder="0"/>
      <border diagonalUp="0" diagonalDown="0" outline="0">
        <left/>
        <right/>
        <top/>
        <bottom style="medium">
          <color indexed="64"/>
        </bottom>
      </border>
      <protection locked="0" hidden="0"/>
    </dxf>
    <dxf>
      <fill>
        <patternFill patternType="solid">
          <fgColor indexed="64"/>
          <bgColor theme="0" tint="-0.14999847407452621"/>
        </patternFill>
      </fill>
      <alignment horizontal="left" vertical="bottom" textRotation="0" wrapText="0" indent="0" justifyLastLine="0" shrinkToFit="0" readingOrder="0"/>
      <border diagonalUp="0" diagonalDown="0" outline="0">
        <left/>
        <right/>
        <top style="medium">
          <color indexed="64"/>
        </top>
        <bottom/>
      </border>
      <protection locked="0" hidden="0"/>
    </dxf>
    <dxf>
      <font>
        <b/>
      </font>
      <fill>
        <patternFill patternType="solid">
          <fgColor indexed="64"/>
          <bgColor theme="0" tint="-0.14999847407452621"/>
        </patternFill>
      </fill>
      <alignment horizontal="center" vertical="bottom" textRotation="0" wrapText="0" indent="0" justifyLastLine="0" shrinkToFit="0" readingOrder="0"/>
      <border diagonalUp="0" diagonalDown="0" outline="0">
        <left/>
        <right/>
        <top/>
        <bottom style="medium">
          <color indexed="64"/>
        </bottom>
      </border>
      <protection locked="0" hidden="0"/>
    </dxf>
    <dxf>
      <fill>
        <patternFill patternType="solid">
          <fgColor indexed="64"/>
          <bgColor theme="0" tint="-0.14999847407452621"/>
        </patternFill>
      </fill>
      <border diagonalUp="0" diagonalDown="0" outline="0">
        <left/>
        <right/>
        <top style="medium">
          <color indexed="64"/>
        </top>
        <bottom/>
      </border>
      <protection locked="0" hidden="0"/>
    </dxf>
    <dxf>
      <fill>
        <patternFill patternType="solid">
          <fgColor indexed="64"/>
          <bgColor theme="0" tint="-0.14999847407452621"/>
        </patternFill>
      </fill>
      <alignment horizontal="center" vertical="bottom" textRotation="0" wrapText="0" indent="0" justifyLastLine="0" shrinkToFit="0" readingOrder="0"/>
      <border diagonalUp="0" diagonalDown="0" outline="0">
        <left/>
        <right/>
        <top/>
        <bottom style="medium">
          <color indexed="64"/>
        </bottom>
      </border>
      <protection locked="0" hidden="0"/>
    </dxf>
    <dxf>
      <fill>
        <patternFill patternType="solid">
          <fgColor indexed="64"/>
          <bgColor theme="0" tint="-0.14999847407452621"/>
        </patternFill>
      </fill>
      <border diagonalUp="0" diagonalDown="0" outline="0">
        <left/>
        <right/>
        <top style="medium">
          <color indexed="64"/>
        </top>
        <bottom/>
      </border>
      <protection locked="0" hidden="0"/>
    </dxf>
    <dxf>
      <border outline="0">
        <left style="medium">
          <color indexed="64"/>
        </left>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2.xml"/><Relationship Id="rId26" Type="http://schemas.openxmlformats.org/officeDocument/2006/relationships/customXml" Target="../customXml/item10.xml"/><Relationship Id="rId3" Type="http://schemas.openxmlformats.org/officeDocument/2006/relationships/worksheet" Target="worksheets/sheet3.xml"/><Relationship Id="rId21" Type="http://schemas.openxmlformats.org/officeDocument/2006/relationships/customXml" Target="../customXml/item5.xml"/><Relationship Id="rId34" Type="http://schemas.openxmlformats.org/officeDocument/2006/relationships/customXml" Target="../customXml/item18.xml"/><Relationship Id="rId7" Type="http://schemas.openxmlformats.org/officeDocument/2006/relationships/worksheet" Target="worksheets/sheet7.xml"/><Relationship Id="rId12" Type="http://schemas.openxmlformats.org/officeDocument/2006/relationships/connections" Target="connections.xml"/><Relationship Id="rId17" Type="http://schemas.openxmlformats.org/officeDocument/2006/relationships/customXml" Target="../customXml/item1.xml"/><Relationship Id="rId25" Type="http://schemas.openxmlformats.org/officeDocument/2006/relationships/customXml" Target="../customXml/item9.xml"/><Relationship Id="rId33" Type="http://schemas.openxmlformats.org/officeDocument/2006/relationships/customXml" Target="../customXml/item17.xml"/><Relationship Id="rId2" Type="http://schemas.openxmlformats.org/officeDocument/2006/relationships/worksheet" Target="worksheets/sheet2.xml"/><Relationship Id="rId16" Type="http://schemas.openxmlformats.org/officeDocument/2006/relationships/calcChain" Target="calcChain.xml"/><Relationship Id="rId20" Type="http://schemas.openxmlformats.org/officeDocument/2006/relationships/customXml" Target="../customXml/item4.xml"/><Relationship Id="rId29" Type="http://schemas.openxmlformats.org/officeDocument/2006/relationships/customXml" Target="../customXml/item1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24" Type="http://schemas.openxmlformats.org/officeDocument/2006/relationships/customXml" Target="../customXml/item8.xml"/><Relationship Id="rId32" Type="http://schemas.openxmlformats.org/officeDocument/2006/relationships/customXml" Target="../customXml/item16.xml"/><Relationship Id="rId5" Type="http://schemas.openxmlformats.org/officeDocument/2006/relationships/worksheet" Target="worksheets/sheet5.xml"/><Relationship Id="rId15" Type="http://schemas.openxmlformats.org/officeDocument/2006/relationships/powerPivotData" Target="model/item.data"/><Relationship Id="rId23" Type="http://schemas.openxmlformats.org/officeDocument/2006/relationships/customXml" Target="../customXml/item7.xml"/><Relationship Id="rId28" Type="http://schemas.openxmlformats.org/officeDocument/2006/relationships/customXml" Target="../customXml/item12.xml"/><Relationship Id="rId10" Type="http://schemas.openxmlformats.org/officeDocument/2006/relationships/worksheet" Target="worksheets/sheet10.xml"/><Relationship Id="rId19" Type="http://schemas.openxmlformats.org/officeDocument/2006/relationships/customXml" Target="../customXml/item3.xml"/><Relationship Id="rId31" Type="http://schemas.openxmlformats.org/officeDocument/2006/relationships/customXml" Target="../customXml/item1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 Id="rId22" Type="http://schemas.openxmlformats.org/officeDocument/2006/relationships/customXml" Target="../customXml/item6.xml"/><Relationship Id="rId27" Type="http://schemas.openxmlformats.org/officeDocument/2006/relationships/customXml" Target="../customXml/item11.xml"/><Relationship Id="rId30" Type="http://schemas.openxmlformats.org/officeDocument/2006/relationships/customXml" Target="../customXml/item14.xml"/><Relationship Id="rId35" Type="http://schemas.openxmlformats.org/officeDocument/2006/relationships/customXml" Target="../customXml/item19.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emf"/><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4</xdr:col>
      <xdr:colOff>85725</xdr:colOff>
      <xdr:row>2</xdr:row>
      <xdr:rowOff>142876</xdr:rowOff>
    </xdr:from>
    <xdr:to>
      <xdr:col>6</xdr:col>
      <xdr:colOff>1725</xdr:colOff>
      <xdr:row>10</xdr:row>
      <xdr:rowOff>25775</xdr:rowOff>
    </xdr:to>
    <xdr:pic>
      <xdr:nvPicPr>
        <xdr:cNvPr id="3" name="Grafik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191000" y="523876"/>
          <a:ext cx="1440000" cy="1406899"/>
        </a:xfrm>
        <a:prstGeom prst="rect">
          <a:avLst/>
        </a:prstGeom>
      </xdr:spPr>
    </xdr:pic>
    <xdr:clientData/>
  </xdr:twoCellAnchor>
  <xdr:twoCellAnchor editAs="oneCell">
    <xdr:from>
      <xdr:col>0</xdr:col>
      <xdr:colOff>25400</xdr:colOff>
      <xdr:row>3</xdr:row>
      <xdr:rowOff>0</xdr:rowOff>
    </xdr:from>
    <xdr:to>
      <xdr:col>1</xdr:col>
      <xdr:colOff>406400</xdr:colOff>
      <xdr:row>10</xdr:row>
      <xdr:rowOff>63500</xdr:rowOff>
    </xdr:to>
    <xdr:sp macro="" textlink="">
      <xdr:nvSpPr>
        <xdr:cNvPr id="3078" name="Image1" hidden="1">
          <a:extLst>
            <a:ext uri="{63B3BB69-23CF-44E3-9099-C40C66FF867C}">
              <a14:compatExt xmlns:a14="http://schemas.microsoft.com/office/drawing/2010/main" spid="_x0000_s3078"/>
            </a:ext>
            <a:ext uri="{FF2B5EF4-FFF2-40B4-BE49-F238E27FC236}">
              <a16:creationId xmlns:a16="http://schemas.microsoft.com/office/drawing/2014/main" id="{00000000-0008-0000-0100-0000060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0</xdr:col>
      <xdr:colOff>25400</xdr:colOff>
      <xdr:row>3</xdr:row>
      <xdr:rowOff>0</xdr:rowOff>
    </xdr:from>
    <xdr:to>
      <xdr:col>1</xdr:col>
      <xdr:colOff>406400</xdr:colOff>
      <xdr:row>10</xdr:row>
      <xdr:rowOff>63500</xdr:rowOff>
    </xdr:to>
    <xdr:pic>
      <xdr:nvPicPr>
        <xdr:cNvPr id="2" name="Image1">
          <a:extLst>
            <a:ext uri="{FF2B5EF4-FFF2-40B4-BE49-F238E27FC236}">
              <a16:creationId xmlns:a16="http://schemas.microsoft.com/office/drawing/2014/main" id="{5534FFCC-15CD-C652-4EB4-8154D8E483F1}"/>
            </a:ext>
          </a:extLst>
        </xdr:cNvPr>
        <xdr:cNvPicPr preferRelativeResize="0">
          <a:picLocks noChangeArrowheads="1" noChangeShapeType="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5400" y="571500"/>
          <a:ext cx="1562100" cy="13970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2</xdr:col>
      <xdr:colOff>98535</xdr:colOff>
      <xdr:row>3</xdr:row>
      <xdr:rowOff>41058</xdr:rowOff>
    </xdr:from>
    <xdr:to>
      <xdr:col>2</xdr:col>
      <xdr:colOff>1404117</xdr:colOff>
      <xdr:row>10</xdr:row>
      <xdr:rowOff>24635</xdr:rowOff>
    </xdr:to>
    <xdr:pic>
      <xdr:nvPicPr>
        <xdr:cNvPr id="5" name="Grafik 4">
          <a:extLst>
            <a:ext uri="{FF2B5EF4-FFF2-40B4-BE49-F238E27FC236}">
              <a16:creationId xmlns:a16="http://schemas.microsoft.com/office/drawing/2014/main" id="{9914BC6A-639F-7B2B-BB9B-DB6A68A59057}"/>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888578" y="607631"/>
          <a:ext cx="1305582" cy="1305582"/>
        </a:xfrm>
        <a:prstGeom prst="rect">
          <a:avLst/>
        </a:prstGeom>
      </xdr:spPr>
    </xdr:pic>
    <xdr:clientData/>
  </xdr:twoCellAnchor>
  <xdr:twoCellAnchor editAs="oneCell">
    <xdr:from>
      <xdr:col>0</xdr:col>
      <xdr:colOff>197069</xdr:colOff>
      <xdr:row>2</xdr:row>
      <xdr:rowOff>24633</xdr:rowOff>
    </xdr:from>
    <xdr:to>
      <xdr:col>1</xdr:col>
      <xdr:colOff>142218</xdr:colOff>
      <xdr:row>10</xdr:row>
      <xdr:rowOff>66346</xdr:rowOff>
    </xdr:to>
    <xdr:pic>
      <xdr:nvPicPr>
        <xdr:cNvPr id="7" name="Grafik 2">
          <a:extLst>
            <a:ext uri="{FF2B5EF4-FFF2-40B4-BE49-F238E27FC236}">
              <a16:creationId xmlns:a16="http://schemas.microsoft.com/office/drawing/2014/main" id="{542D231A-AB82-4F34-9F8D-DDF996DAEA6D}"/>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97069" y="402349"/>
          <a:ext cx="971550" cy="1552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CAA6688C-639B-4159-B49C-EBB44566EB9E}" name="Tabelle1" displayName="Tabelle1" ref="A20:G49" headerRowCount="0" totalsRowShown="0" tableBorderDxfId="65">
  <tableColumns count="7">
    <tableColumn id="1" xr3:uid="{C6EC8ACC-CA5B-45D3-A3DC-EC5BA6332721}" name="Spalte1" headerRowDxfId="64" dataDxfId="63"/>
    <tableColumn id="4" xr3:uid="{578B0BA9-45C8-422F-B754-3BF52F83C782}" name="Spalte4" headerRowDxfId="62" dataDxfId="61"/>
    <tableColumn id="2" xr3:uid="{6FA94F87-FAE0-4B40-81F1-718A2CEC4C23}" name="Spalte2" headerRowDxfId="60" dataDxfId="59"/>
    <tableColumn id="3" xr3:uid="{6F68320E-6A6E-41D1-85C1-146E6AECC34D}" name="Spalte3" headerRowDxfId="58" dataDxfId="57"/>
    <tableColumn id="5" xr3:uid="{BCA0336C-FC21-4259-8134-29F591BFCF43}" name="Spalte5" headerRowDxfId="56" dataDxfId="55"/>
    <tableColumn id="6" xr3:uid="{069528E9-D93D-474E-A368-735EA9D69B1E}" name="Spalte6" headerRowDxfId="54" dataDxfId="53">
      <calculatedColumnFormula>IF(E21="","",IF(E21&gt;=Ausschreibung!$E$23,"Bambini",IF(AND(E21&gt;=Ausschreibung!$D$24,E21&lt;=Ausschreibung!$F$24),"Jugend",IF(AND(E21&gt;=Ausschreibung!$D$25,E21&lt;=Ausschreibung!$F$25),"Junioren","Ü15"))))</calculatedColumnFormula>
    </tableColumn>
    <tableColumn id="7" xr3:uid="{9DDBB16A-AAFD-417C-A405-5D330A8C16D7}" name="Spalte7" headerRowDxfId="52" dataDxfId="51"/>
  </tableColumns>
  <tableStyleInfo showFirstColumn="0" showLastColumn="0" showRowStripes="1" showColumnStripes="0"/>
</table>
</file>

<file path=xl/theme/theme1.xml><?xml version="1.0" encoding="utf-8"?>
<a:theme xmlns:a="http://schemas.openxmlformats.org/drawingml/2006/main" name="Office 2013 – 2022-Design">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0DD798-35A5-4982-B316-6D33DAD94697}">
  <dimension ref="A1:G53"/>
  <sheetViews>
    <sheetView showGridLines="0" showRowColHeaders="0" showRuler="0" topLeftCell="A3" zoomScaleNormal="100" workbookViewId="0">
      <selection activeCell="I9" sqref="I9"/>
    </sheetView>
  </sheetViews>
  <sheetFormatPr baseColWidth="10" defaultRowHeight="14.25" x14ac:dyDescent="0.45"/>
  <cols>
    <col min="1" max="1" width="27.73046875" bestFit="1" customWidth="1"/>
  </cols>
  <sheetData>
    <row r="1" spans="1:7" x14ac:dyDescent="0.45">
      <c r="A1" s="76" t="s">
        <v>123</v>
      </c>
      <c r="B1" s="76"/>
      <c r="C1" s="76"/>
      <c r="D1" s="76"/>
      <c r="E1" s="76"/>
      <c r="F1" s="76"/>
      <c r="G1" s="76"/>
    </row>
    <row r="2" spans="1:7" x14ac:dyDescent="0.45">
      <c r="A2" s="76"/>
      <c r="B2" s="76"/>
      <c r="C2" s="76"/>
      <c r="D2" s="76"/>
      <c r="E2" s="76"/>
      <c r="F2" s="76"/>
      <c r="G2" s="76"/>
    </row>
    <row r="3" spans="1:7" x14ac:dyDescent="0.45">
      <c r="A3" s="76"/>
      <c r="B3" s="76"/>
      <c r="C3" s="76"/>
      <c r="D3" s="76"/>
      <c r="E3" s="76"/>
      <c r="F3" s="76"/>
      <c r="G3" s="76"/>
    </row>
    <row r="4" spans="1:7" x14ac:dyDescent="0.45">
      <c r="A4" s="78" t="s">
        <v>124</v>
      </c>
      <c r="B4" s="78"/>
      <c r="C4" s="78"/>
      <c r="D4" s="78"/>
      <c r="E4" s="78"/>
      <c r="F4" s="78"/>
      <c r="G4" s="78"/>
    </row>
    <row r="5" spans="1:7" x14ac:dyDescent="0.45">
      <c r="A5" s="78"/>
      <c r="B5" s="78"/>
      <c r="C5" s="78"/>
      <c r="D5" s="78"/>
      <c r="E5" s="78"/>
      <c r="F5" s="78"/>
      <c r="G5" s="78"/>
    </row>
    <row r="6" spans="1:7" x14ac:dyDescent="0.45">
      <c r="A6" s="4"/>
      <c r="B6" s="4"/>
      <c r="C6" s="4"/>
      <c r="D6" s="4"/>
      <c r="E6" s="4"/>
      <c r="F6" s="4"/>
      <c r="G6" s="4"/>
    </row>
    <row r="7" spans="1:7" x14ac:dyDescent="0.45">
      <c r="A7" s="77" t="s">
        <v>112</v>
      </c>
      <c r="B7" s="77"/>
      <c r="C7" s="77"/>
      <c r="D7" s="77"/>
      <c r="E7" s="4"/>
      <c r="F7" s="4"/>
      <c r="G7" s="4"/>
    </row>
    <row r="8" spans="1:7" x14ac:dyDescent="0.45">
      <c r="A8" s="4"/>
      <c r="B8" s="4"/>
      <c r="C8" s="4"/>
      <c r="D8" s="4"/>
      <c r="E8" s="4"/>
      <c r="F8" s="4"/>
      <c r="G8" s="4"/>
    </row>
    <row r="9" spans="1:7" x14ac:dyDescent="0.45">
      <c r="A9" s="51" t="s">
        <v>113</v>
      </c>
      <c r="B9" s="4"/>
      <c r="C9" s="4"/>
      <c r="D9" s="4"/>
      <c r="E9" s="4"/>
      <c r="F9" s="4"/>
      <c r="G9" s="4"/>
    </row>
    <row r="10" spans="1:7" x14ac:dyDescent="0.45">
      <c r="A10" s="4"/>
      <c r="B10" s="52" t="s">
        <v>114</v>
      </c>
      <c r="C10" s="4"/>
      <c r="D10" s="4"/>
      <c r="E10" s="4"/>
      <c r="F10" s="4"/>
      <c r="G10" s="4"/>
    </row>
    <row r="11" spans="1:7" x14ac:dyDescent="0.45">
      <c r="A11" s="51" t="s">
        <v>115</v>
      </c>
      <c r="B11" s="4"/>
      <c r="C11" s="4"/>
      <c r="D11" s="4"/>
      <c r="E11" s="4"/>
      <c r="F11" s="4"/>
      <c r="G11" s="4"/>
    </row>
    <row r="12" spans="1:7" x14ac:dyDescent="0.45">
      <c r="A12" s="4"/>
      <c r="B12" s="79" t="s">
        <v>116</v>
      </c>
      <c r="C12" s="79"/>
      <c r="D12" s="79"/>
      <c r="E12" s="79"/>
      <c r="F12" s="79"/>
      <c r="G12" s="79"/>
    </row>
    <row r="13" spans="1:7" x14ac:dyDescent="0.45">
      <c r="A13" s="4"/>
      <c r="B13" s="79"/>
      <c r="C13" s="79"/>
      <c r="D13" s="79"/>
      <c r="E13" s="79"/>
      <c r="F13" s="79"/>
      <c r="G13" s="79"/>
    </row>
    <row r="14" spans="1:7" x14ac:dyDescent="0.45">
      <c r="A14" s="51" t="s">
        <v>117</v>
      </c>
      <c r="B14" s="4"/>
      <c r="C14" s="4"/>
      <c r="D14" s="4"/>
      <c r="E14" s="4"/>
      <c r="F14" s="4"/>
      <c r="G14" s="4"/>
    </row>
    <row r="15" spans="1:7" ht="14.65" customHeight="1" x14ac:dyDescent="0.45">
      <c r="A15" s="4"/>
      <c r="B15" s="75" t="s">
        <v>136</v>
      </c>
      <c r="C15" s="75"/>
      <c r="D15" s="75"/>
      <c r="E15" s="75"/>
      <c r="F15" s="75"/>
      <c r="G15" s="75"/>
    </row>
    <row r="16" spans="1:7" x14ac:dyDescent="0.45">
      <c r="A16" s="4"/>
      <c r="B16" s="75"/>
      <c r="C16" s="75"/>
      <c r="D16" s="75"/>
      <c r="E16" s="75"/>
      <c r="F16" s="75"/>
      <c r="G16" s="75"/>
    </row>
    <row r="17" spans="1:7" x14ac:dyDescent="0.45">
      <c r="A17" s="4"/>
      <c r="B17" s="75"/>
      <c r="C17" s="75"/>
      <c r="D17" s="75"/>
      <c r="E17" s="75"/>
      <c r="F17" s="75"/>
      <c r="G17" s="75"/>
    </row>
    <row r="18" spans="1:7" x14ac:dyDescent="0.45">
      <c r="A18" s="4"/>
      <c r="B18" s="75"/>
      <c r="C18" s="75"/>
      <c r="D18" s="75"/>
      <c r="E18" s="75"/>
      <c r="F18" s="75"/>
      <c r="G18" s="75"/>
    </row>
    <row r="19" spans="1:7" x14ac:dyDescent="0.45">
      <c r="A19" s="51" t="s">
        <v>125</v>
      </c>
      <c r="B19" s="2"/>
      <c r="C19" s="2"/>
      <c r="D19" s="2"/>
      <c r="E19" s="2"/>
      <c r="F19" s="2"/>
      <c r="G19" s="2"/>
    </row>
    <row r="20" spans="1:7" x14ac:dyDescent="0.45">
      <c r="A20" s="4"/>
      <c r="B20" s="4"/>
      <c r="C20" s="4"/>
      <c r="D20" s="4"/>
      <c r="E20" s="4"/>
      <c r="F20" s="4"/>
      <c r="G20" s="4"/>
    </row>
    <row r="21" spans="1:7" x14ac:dyDescent="0.45">
      <c r="A21" s="4"/>
      <c r="B21" s="75" t="s">
        <v>118</v>
      </c>
      <c r="C21" s="75"/>
      <c r="D21" s="75"/>
      <c r="E21" s="75"/>
      <c r="F21" s="75"/>
      <c r="G21" s="75"/>
    </row>
    <row r="22" spans="1:7" x14ac:dyDescent="0.45">
      <c r="A22" s="51" t="s">
        <v>126</v>
      </c>
      <c r="B22" s="75"/>
      <c r="C22" s="75"/>
      <c r="D22" s="75"/>
      <c r="E22" s="75"/>
      <c r="F22" s="75"/>
      <c r="G22" s="75"/>
    </row>
    <row r="23" spans="1:7" x14ac:dyDescent="0.45">
      <c r="A23" s="4"/>
      <c r="B23" s="4"/>
      <c r="C23" s="4"/>
      <c r="D23" s="4"/>
      <c r="E23" s="4"/>
      <c r="F23" s="4"/>
      <c r="G23" s="4"/>
    </row>
    <row r="24" spans="1:7" x14ac:dyDescent="0.45">
      <c r="A24" s="4"/>
      <c r="B24" s="75" t="s">
        <v>127</v>
      </c>
      <c r="C24" s="75"/>
      <c r="D24" s="75"/>
      <c r="E24" s="75"/>
      <c r="F24" s="75"/>
      <c r="G24" s="75"/>
    </row>
    <row r="25" spans="1:7" x14ac:dyDescent="0.45">
      <c r="A25" s="51" t="s">
        <v>128</v>
      </c>
      <c r="B25" s="75"/>
      <c r="C25" s="75"/>
      <c r="D25" s="75"/>
      <c r="E25" s="75"/>
      <c r="F25" s="75"/>
      <c r="G25" s="75"/>
    </row>
    <row r="26" spans="1:7" x14ac:dyDescent="0.45">
      <c r="A26" s="4"/>
      <c r="B26" s="4"/>
      <c r="C26" s="4"/>
      <c r="D26" s="4"/>
      <c r="E26" s="4"/>
      <c r="F26" s="4"/>
      <c r="G26" s="4"/>
    </row>
    <row r="27" spans="1:7" x14ac:dyDescent="0.45">
      <c r="A27" s="4"/>
      <c r="B27" s="75" t="s">
        <v>119</v>
      </c>
      <c r="C27" s="75"/>
      <c r="D27" s="75"/>
      <c r="E27" s="75"/>
      <c r="F27" s="75"/>
      <c r="G27" s="75"/>
    </row>
    <row r="28" spans="1:7" x14ac:dyDescent="0.45">
      <c r="A28" s="51" t="s">
        <v>129</v>
      </c>
      <c r="B28" s="75"/>
      <c r="C28" s="75"/>
      <c r="D28" s="75"/>
      <c r="E28" s="75"/>
      <c r="F28" s="75"/>
      <c r="G28" s="75"/>
    </row>
    <row r="29" spans="1:7" x14ac:dyDescent="0.45">
      <c r="A29" s="4"/>
      <c r="B29" s="4"/>
      <c r="C29" s="4"/>
      <c r="D29" s="4"/>
      <c r="E29" s="4"/>
      <c r="F29" s="4"/>
      <c r="G29" s="4"/>
    </row>
    <row r="30" spans="1:7" x14ac:dyDescent="0.45">
      <c r="A30" s="51" t="s">
        <v>130</v>
      </c>
      <c r="B30" t="s">
        <v>120</v>
      </c>
      <c r="E30" s="4"/>
      <c r="F30" s="4"/>
      <c r="G30" s="4"/>
    </row>
    <row r="31" spans="1:7" x14ac:dyDescent="0.45">
      <c r="A31" s="4"/>
      <c r="B31" s="4"/>
      <c r="C31" s="4"/>
      <c r="D31" s="4"/>
      <c r="E31" s="4"/>
      <c r="F31" s="4"/>
      <c r="G31" s="4"/>
    </row>
    <row r="32" spans="1:7" x14ac:dyDescent="0.45">
      <c r="A32" s="51" t="s">
        <v>121</v>
      </c>
      <c r="B32" s="1" t="s">
        <v>120</v>
      </c>
      <c r="C32" s="1"/>
      <c r="D32" s="1"/>
      <c r="E32" s="4"/>
      <c r="F32" s="4"/>
      <c r="G32" s="4"/>
    </row>
    <row r="33" spans="1:7" x14ac:dyDescent="0.45">
      <c r="A33" s="4"/>
      <c r="B33" s="4"/>
      <c r="C33" s="4"/>
      <c r="D33" s="4"/>
      <c r="E33" s="4"/>
      <c r="F33" s="4"/>
      <c r="G33" s="4"/>
    </row>
    <row r="34" spans="1:7" ht="15" customHeight="1" x14ac:dyDescent="0.45">
      <c r="A34" s="4"/>
      <c r="B34" s="75" t="s">
        <v>122</v>
      </c>
      <c r="C34" s="75"/>
      <c r="D34" s="75"/>
      <c r="E34" s="75"/>
      <c r="F34" s="75"/>
      <c r="G34" s="75"/>
    </row>
    <row r="35" spans="1:7" x14ac:dyDescent="0.45">
      <c r="A35" s="4"/>
      <c r="B35" s="75"/>
      <c r="C35" s="75"/>
      <c r="D35" s="75"/>
      <c r="E35" s="75"/>
      <c r="F35" s="75"/>
      <c r="G35" s="75"/>
    </row>
    <row r="36" spans="1:7" x14ac:dyDescent="0.45">
      <c r="A36" s="4"/>
      <c r="B36" s="75"/>
      <c r="C36" s="75"/>
      <c r="D36" s="75"/>
      <c r="E36" s="75"/>
      <c r="F36" s="75"/>
      <c r="G36" s="75"/>
    </row>
    <row r="37" spans="1:7" x14ac:dyDescent="0.45">
      <c r="A37" s="4"/>
      <c r="B37" s="75"/>
      <c r="C37" s="75"/>
      <c r="D37" s="75"/>
      <c r="E37" s="75"/>
      <c r="F37" s="75"/>
      <c r="G37" s="75"/>
    </row>
    <row r="38" spans="1:7" x14ac:dyDescent="0.45">
      <c r="A38" s="4"/>
      <c r="B38" s="75"/>
      <c r="C38" s="75"/>
      <c r="D38" s="75"/>
      <c r="E38" s="75"/>
      <c r="F38" s="75"/>
      <c r="G38" s="75"/>
    </row>
    <row r="39" spans="1:7" ht="409.5" customHeight="1" x14ac:dyDescent="0.45">
      <c r="A39" s="74" t="s">
        <v>131</v>
      </c>
      <c r="B39" s="74"/>
      <c r="C39" s="74"/>
      <c r="D39" s="74"/>
      <c r="E39" s="74"/>
      <c r="F39" s="74"/>
      <c r="G39" s="74"/>
    </row>
    <row r="40" spans="1:7" ht="15.75" customHeight="1" x14ac:dyDescent="0.45">
      <c r="A40" s="53"/>
      <c r="B40" s="53"/>
      <c r="C40" s="53"/>
      <c r="D40" s="53"/>
      <c r="E40" s="53"/>
      <c r="F40" s="53"/>
      <c r="G40" s="53"/>
    </row>
    <row r="41" spans="1:7" ht="14.65" customHeight="1" x14ac:dyDescent="0.45">
      <c r="A41" s="53"/>
      <c r="B41" s="53"/>
      <c r="C41" s="53"/>
      <c r="D41" s="53"/>
      <c r="E41" s="53"/>
      <c r="F41" s="53"/>
      <c r="G41" s="53"/>
    </row>
    <row r="42" spans="1:7" ht="14.65" customHeight="1" x14ac:dyDescent="0.45">
      <c r="A42" s="53"/>
      <c r="B42" s="53"/>
      <c r="C42" s="53"/>
      <c r="D42" s="53"/>
      <c r="E42" s="53"/>
      <c r="F42" s="53"/>
      <c r="G42" s="53"/>
    </row>
    <row r="43" spans="1:7" ht="14.65" customHeight="1" x14ac:dyDescent="0.45">
      <c r="A43" s="53"/>
      <c r="B43" s="53"/>
      <c r="C43" s="53"/>
      <c r="D43" s="53"/>
      <c r="E43" s="53"/>
      <c r="F43" s="53"/>
      <c r="G43" s="53"/>
    </row>
    <row r="44" spans="1:7" ht="14.65" customHeight="1" x14ac:dyDescent="0.45">
      <c r="A44" s="53"/>
      <c r="B44" s="53"/>
      <c r="C44" s="53"/>
      <c r="D44" s="53"/>
      <c r="E44" s="53"/>
      <c r="F44" s="53"/>
      <c r="G44" s="53"/>
    </row>
    <row r="45" spans="1:7" ht="14.65" customHeight="1" x14ac:dyDescent="0.45">
      <c r="A45" s="4"/>
      <c r="B45" s="53"/>
      <c r="C45" s="53"/>
      <c r="D45" s="53"/>
      <c r="E45" s="53"/>
      <c r="F45" s="53"/>
      <c r="G45" s="53"/>
    </row>
    <row r="46" spans="1:7" x14ac:dyDescent="0.45">
      <c r="A46" s="4"/>
      <c r="B46" s="4"/>
      <c r="C46" s="4"/>
      <c r="D46" s="4"/>
      <c r="E46" s="4"/>
      <c r="F46" s="4"/>
      <c r="G46" s="4"/>
    </row>
    <row r="47" spans="1:7" x14ac:dyDescent="0.45">
      <c r="A47" s="4"/>
      <c r="B47" s="4"/>
      <c r="C47" s="4"/>
      <c r="D47" s="4"/>
      <c r="E47" s="4"/>
      <c r="F47" s="4"/>
      <c r="G47" s="4"/>
    </row>
    <row r="48" spans="1:7" x14ac:dyDescent="0.45">
      <c r="A48" s="4"/>
      <c r="B48" s="4"/>
      <c r="C48" s="4"/>
      <c r="D48" s="4"/>
      <c r="E48" s="4"/>
      <c r="F48" s="4"/>
      <c r="G48" s="4"/>
    </row>
    <row r="49" spans="1:7" x14ac:dyDescent="0.45">
      <c r="A49" s="4"/>
      <c r="B49" s="4"/>
      <c r="C49" s="4"/>
      <c r="D49" s="4"/>
      <c r="E49" s="4"/>
      <c r="F49" s="4"/>
      <c r="G49" s="4"/>
    </row>
    <row r="50" spans="1:7" x14ac:dyDescent="0.45">
      <c r="A50" s="4"/>
      <c r="B50" s="4"/>
      <c r="C50" s="4"/>
      <c r="D50" s="4"/>
      <c r="E50" s="4"/>
      <c r="F50" s="4"/>
      <c r="G50" s="4"/>
    </row>
    <row r="51" spans="1:7" x14ac:dyDescent="0.45">
      <c r="A51" s="4"/>
      <c r="B51" s="4"/>
      <c r="C51" s="4"/>
      <c r="D51" s="4"/>
      <c r="E51" s="4"/>
      <c r="F51" s="4"/>
      <c r="G51" s="4"/>
    </row>
    <row r="52" spans="1:7" x14ac:dyDescent="0.45">
      <c r="A52" s="4"/>
      <c r="B52" s="4"/>
      <c r="C52" s="4"/>
      <c r="D52" s="4"/>
      <c r="E52" s="4"/>
      <c r="F52" s="4"/>
      <c r="G52" s="4"/>
    </row>
    <row r="53" spans="1:7" x14ac:dyDescent="0.45">
      <c r="B53" s="4"/>
      <c r="C53" s="4"/>
      <c r="D53" s="4"/>
      <c r="E53" s="4"/>
      <c r="F53" s="4"/>
      <c r="G53" s="4"/>
    </row>
  </sheetData>
  <sheetProtection algorithmName="SHA-512" hashValue="VCFRihMO5D9ywer1sytJme1F2+wfgNMmohPn4g860YMT4M+eBUd/XBCPmNoeXcEXQMDkPWAhTuUS1YD+R+C8sQ==" saltValue="HMz5LdmvhoeiBIQY8a3Uqg==" spinCount="100000" sheet="1" objects="1" scenarios="1" selectLockedCells="1" selectUnlockedCells="1"/>
  <mergeCells count="10">
    <mergeCell ref="A39:G39"/>
    <mergeCell ref="B27:G28"/>
    <mergeCell ref="B34:G38"/>
    <mergeCell ref="A1:G3"/>
    <mergeCell ref="A7:D7"/>
    <mergeCell ref="A4:G5"/>
    <mergeCell ref="B12:G13"/>
    <mergeCell ref="B21:G22"/>
    <mergeCell ref="B24:G25"/>
    <mergeCell ref="B15:G18"/>
  </mergeCells>
  <pageMargins left="0.7" right="0.7" top="0.78740157499999996" bottom="0.78740157499999996" header="0.3" footer="0.3"/>
  <pageSetup paperSize="9" scale="95"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57178D-1A40-4DCB-8BFB-0462D39D7C56}">
  <sheetPr codeName="Tabelle7"/>
  <dimension ref="A1:J38"/>
  <sheetViews>
    <sheetView showGridLines="0" zoomScaleNormal="100" workbookViewId="0">
      <selection activeCell="F15" sqref="F15"/>
    </sheetView>
  </sheetViews>
  <sheetFormatPr baseColWidth="10" defaultRowHeight="14.25" x14ac:dyDescent="0.45"/>
  <sheetData>
    <row r="1" spans="1:10" x14ac:dyDescent="0.45">
      <c r="A1" s="95" t="s">
        <v>47</v>
      </c>
      <c r="B1" s="95"/>
      <c r="C1" s="95"/>
      <c r="D1" s="95"/>
      <c r="E1" s="6"/>
      <c r="F1" s="6"/>
      <c r="G1" s="5" t="s">
        <v>106</v>
      </c>
    </row>
    <row r="2" spans="1:10" x14ac:dyDescent="0.45">
      <c r="G2" t="str">
        <f>'meldender Verein'!A15</f>
        <v>Name:</v>
      </c>
      <c r="H2" s="119">
        <f>'meldender Verein'!B15</f>
        <v>0</v>
      </c>
      <c r="I2" s="119"/>
      <c r="J2" s="119"/>
    </row>
    <row r="3" spans="1:10" x14ac:dyDescent="0.45">
      <c r="A3" s="2" t="s">
        <v>48</v>
      </c>
      <c r="B3" s="102">
        <f>'meldender Verein'!$B$3</f>
        <v>0</v>
      </c>
      <c r="C3" s="102"/>
      <c r="D3" s="102"/>
      <c r="E3" s="102"/>
      <c r="G3" t="str">
        <f>'meldender Verein'!A16</f>
        <v>Adresse:</v>
      </c>
      <c r="H3" s="119">
        <f>'meldender Verein'!B16</f>
        <v>0</v>
      </c>
      <c r="I3" s="119"/>
      <c r="J3" s="119"/>
    </row>
    <row r="4" spans="1:10" x14ac:dyDescent="0.45">
      <c r="A4" s="2" t="s">
        <v>39</v>
      </c>
      <c r="B4" s="102">
        <f>'meldender Verein'!$B$4</f>
        <v>0</v>
      </c>
      <c r="C4" s="102"/>
      <c r="D4" s="102"/>
      <c r="E4" s="102"/>
      <c r="G4" t="str">
        <f>'meldender Verein'!A17</f>
        <v>PLZ, Ort:</v>
      </c>
      <c r="H4" s="119">
        <f>'meldender Verein'!B17</f>
        <v>0</v>
      </c>
      <c r="I4" s="119"/>
      <c r="J4" s="119"/>
    </row>
    <row r="5" spans="1:10" x14ac:dyDescent="0.45">
      <c r="A5" t="s">
        <v>49</v>
      </c>
      <c r="B5" s="102">
        <f>'meldender Verein'!$B$5</f>
        <v>0</v>
      </c>
      <c r="C5" s="102"/>
      <c r="D5" s="102"/>
      <c r="E5" s="102"/>
      <c r="G5" t="str">
        <f>'meldender Verein'!A18</f>
        <v>Kontakt:</v>
      </c>
      <c r="H5" s="119">
        <f>'meldender Verein'!B18</f>
        <v>0</v>
      </c>
      <c r="I5" s="119"/>
      <c r="J5" s="119"/>
    </row>
    <row r="7" spans="1:10" x14ac:dyDescent="0.45">
      <c r="A7" t="s">
        <v>50</v>
      </c>
      <c r="B7" s="103">
        <f>'meldender Verein'!$B$7</f>
        <v>0</v>
      </c>
      <c r="C7" s="103"/>
      <c r="E7" s="4"/>
      <c r="F7" s="4"/>
    </row>
    <row r="8" spans="1:10" x14ac:dyDescent="0.45">
      <c r="A8" t="s">
        <v>40</v>
      </c>
      <c r="B8" s="103">
        <f>'meldender Verein'!$B$8</f>
        <v>0</v>
      </c>
      <c r="C8" s="103"/>
    </row>
    <row r="9" spans="1:10" x14ac:dyDescent="0.45">
      <c r="A9" t="s">
        <v>41</v>
      </c>
      <c r="B9" s="103">
        <f>'meldender Verein'!$B$9</f>
        <v>0</v>
      </c>
      <c r="C9" s="103"/>
    </row>
    <row r="10" spans="1:10" x14ac:dyDescent="0.45">
      <c r="B10" s="77"/>
      <c r="C10" s="77"/>
      <c r="E10" s="77"/>
      <c r="F10" s="77"/>
    </row>
    <row r="11" spans="1:10" x14ac:dyDescent="0.45">
      <c r="A11" t="s">
        <v>51</v>
      </c>
      <c r="B11" s="102">
        <f>'meldender Verein'!$B$11</f>
        <v>0</v>
      </c>
      <c r="C11" s="102"/>
    </row>
    <row r="12" spans="1:10" x14ac:dyDescent="0.45">
      <c r="A12" t="s">
        <v>52</v>
      </c>
      <c r="B12" s="102">
        <f>'meldender Verein'!$B$12</f>
        <v>0</v>
      </c>
      <c r="C12" s="102"/>
    </row>
    <row r="13" spans="1:10" x14ac:dyDescent="0.45">
      <c r="A13" t="s">
        <v>42</v>
      </c>
      <c r="B13" s="102">
        <f>'meldender Verein'!$B$13</f>
        <v>0</v>
      </c>
      <c r="C13" s="102"/>
    </row>
    <row r="14" spans="1:10" x14ac:dyDescent="0.45">
      <c r="C14" s="24" t="s">
        <v>100</v>
      </c>
    </row>
    <row r="15" spans="1:10" x14ac:dyDescent="0.45">
      <c r="A15" t="s">
        <v>75</v>
      </c>
      <c r="B15" s="14">
        <f>'Meldeliste Solisten'!$C$18</f>
        <v>0</v>
      </c>
      <c r="C15">
        <f>COUNTA('Meldeliste Solisten'!C20:C50)</f>
        <v>0</v>
      </c>
    </row>
    <row r="16" spans="1:10" x14ac:dyDescent="0.45">
      <c r="A16" t="s">
        <v>76</v>
      </c>
      <c r="B16" s="14">
        <f>'Meldeliste Tanzpaare'!C18</f>
        <v>0</v>
      </c>
      <c r="C16">
        <f>COUNTA(Tabelle1[[#All],[Spalte2]])</f>
        <v>0</v>
      </c>
    </row>
    <row r="17" spans="1:7" x14ac:dyDescent="0.45">
      <c r="A17" t="s">
        <v>77</v>
      </c>
      <c r="B17" s="14">
        <f>'Meldeliste Garden'!C18</f>
        <v>0</v>
      </c>
      <c r="C17">
        <f>COUNTA('Auflistung Tänzer Garden'!B20:B79)</f>
        <v>0</v>
      </c>
    </row>
    <row r="18" spans="1:7" x14ac:dyDescent="0.45">
      <c r="A18" s="16" t="s">
        <v>78</v>
      </c>
      <c r="B18" s="14">
        <f>'Meldeliste Schautanz'!$B$18</f>
        <v>0</v>
      </c>
      <c r="C18">
        <f>COUNTA('Auflistung Tänzer Schautanz'!B20:B79)</f>
        <v>0</v>
      </c>
    </row>
    <row r="19" spans="1:7" ht="14.65" thickBot="1" x14ac:dyDescent="0.5">
      <c r="A19" s="17" t="s">
        <v>79</v>
      </c>
      <c r="B19" s="18">
        <f>SUM(B15:B18)</f>
        <v>0</v>
      </c>
      <c r="C19">
        <f>SUM(C15:C18)</f>
        <v>0</v>
      </c>
      <c r="D19" t="str">
        <f>IF(C19=0,"","Aktive")</f>
        <v/>
      </c>
    </row>
    <row r="20" spans="1:7" ht="14.65" thickTop="1" x14ac:dyDescent="0.45"/>
    <row r="21" spans="1:7" x14ac:dyDescent="0.45">
      <c r="A21" t="s">
        <v>101</v>
      </c>
      <c r="C21" s="11">
        <f>C15*1+C16/2*1+COUNTA('Meldeliste Garden'!B21:F51)*1+COUNTA('Meldeliste Schautanz'!B20:E50)*1</f>
        <v>0</v>
      </c>
    </row>
    <row r="22" spans="1:7" x14ac:dyDescent="0.45">
      <c r="A22" s="35" t="s">
        <v>102</v>
      </c>
      <c r="B22" s="35"/>
    </row>
    <row r="28" spans="1:7" x14ac:dyDescent="0.45">
      <c r="A28" s="120" t="s">
        <v>80</v>
      </c>
      <c r="B28" s="120"/>
      <c r="C28" s="120"/>
      <c r="D28" s="15">
        <f>$B$19</f>
        <v>0</v>
      </c>
    </row>
    <row r="29" spans="1:7" x14ac:dyDescent="0.45">
      <c r="A29" s="120" t="s">
        <v>81</v>
      </c>
      <c r="B29" s="120"/>
      <c r="C29" s="120"/>
      <c r="D29" s="55">
        <f>Ausschreibung!E122</f>
        <v>45967</v>
      </c>
    </row>
    <row r="30" spans="1:7" x14ac:dyDescent="0.45">
      <c r="A30" s="120" t="s">
        <v>82</v>
      </c>
      <c r="B30" s="120"/>
      <c r="C30" s="120"/>
      <c r="D30" s="77" t="str">
        <f>Ausschreibung!$D$123</f>
        <v>DE41 3106 0517 7813 7500 10</v>
      </c>
      <c r="E30" s="77"/>
      <c r="F30" s="77"/>
      <c r="G30" s="77"/>
    </row>
    <row r="31" spans="1:7" x14ac:dyDescent="0.45">
      <c r="A31" s="120" t="s">
        <v>83</v>
      </c>
      <c r="B31" s="120"/>
      <c r="C31" s="120"/>
    </row>
    <row r="33" spans="1:7" x14ac:dyDescent="0.45">
      <c r="A33" s="5" t="s">
        <v>84</v>
      </c>
      <c r="B33" s="75" t="s">
        <v>85</v>
      </c>
      <c r="C33" s="75"/>
      <c r="D33" s="75"/>
      <c r="E33" s="75"/>
      <c r="F33" s="75"/>
      <c r="G33" s="75"/>
    </row>
    <row r="34" spans="1:7" x14ac:dyDescent="0.45">
      <c r="B34" s="75"/>
      <c r="C34" s="75"/>
      <c r="D34" s="75"/>
      <c r="E34" s="75"/>
      <c r="F34" s="75"/>
      <c r="G34" s="75"/>
    </row>
    <row r="35" spans="1:7" x14ac:dyDescent="0.45">
      <c r="B35" s="75"/>
      <c r="C35" s="75"/>
      <c r="D35" s="75"/>
      <c r="E35" s="75"/>
      <c r="F35" s="75"/>
      <c r="G35" s="75"/>
    </row>
    <row r="36" spans="1:7" x14ac:dyDescent="0.45">
      <c r="B36" s="75"/>
      <c r="C36" s="75"/>
      <c r="D36" s="75"/>
      <c r="E36" s="75"/>
      <c r="F36" s="75"/>
      <c r="G36" s="75"/>
    </row>
    <row r="37" spans="1:7" x14ac:dyDescent="0.45">
      <c r="B37" s="75"/>
      <c r="C37" s="75"/>
      <c r="D37" s="75"/>
      <c r="E37" s="75"/>
      <c r="F37" s="75"/>
      <c r="G37" s="75"/>
    </row>
    <row r="38" spans="1:7" x14ac:dyDescent="0.45">
      <c r="B38" s="75"/>
      <c r="C38" s="75"/>
      <c r="D38" s="75"/>
      <c r="E38" s="75"/>
      <c r="F38" s="75"/>
      <c r="G38" s="75"/>
    </row>
  </sheetData>
  <sheetProtection algorithmName="SHA-512" hashValue="U7sf71CgmKgPdiGpE8QgNkN5fA5Nq8xgEdOSDorK/1qYYpbxzoWlJ73epYjAhn6kcXAjH6iPP4EC2334HJaDsA==" saltValue="OXQspyYsoF58Fn34I9OZpQ==" spinCount="100000" sheet="1" objects="1" scenarios="1" selectLockedCells="1"/>
  <mergeCells count="22">
    <mergeCell ref="B33:G38"/>
    <mergeCell ref="A28:C28"/>
    <mergeCell ref="A29:C29"/>
    <mergeCell ref="A30:C30"/>
    <mergeCell ref="D30:G30"/>
    <mergeCell ref="A31:C31"/>
    <mergeCell ref="A1:D1"/>
    <mergeCell ref="B3:E3"/>
    <mergeCell ref="B4:E4"/>
    <mergeCell ref="B5:E5"/>
    <mergeCell ref="B7:C7"/>
    <mergeCell ref="H2:J2"/>
    <mergeCell ref="H3:J3"/>
    <mergeCell ref="H4:J4"/>
    <mergeCell ref="H5:J5"/>
    <mergeCell ref="B13:C13"/>
    <mergeCell ref="B8:C8"/>
    <mergeCell ref="B9:C9"/>
    <mergeCell ref="B10:C10"/>
    <mergeCell ref="E10:F10"/>
    <mergeCell ref="B11:C11"/>
    <mergeCell ref="B12:C12"/>
  </mergeCells>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70088A-456A-44A4-885B-12E9E653A698}">
  <sheetPr codeName="Tabelle1"/>
  <dimension ref="A1:I193"/>
  <sheetViews>
    <sheetView showGridLines="0" showRowColHeaders="0" tabSelected="1" zoomScale="116" zoomScaleNormal="100" workbookViewId="0">
      <selection activeCell="H16" sqref="H16"/>
    </sheetView>
  </sheetViews>
  <sheetFormatPr baseColWidth="10" defaultRowHeight="14.25" x14ac:dyDescent="0.45"/>
  <cols>
    <col min="1" max="1" width="15.3984375" bestFit="1" customWidth="1"/>
    <col min="3" max="3" width="23.1328125" bestFit="1" customWidth="1"/>
  </cols>
  <sheetData>
    <row r="1" spans="1:6" x14ac:dyDescent="0.45">
      <c r="A1" s="80" t="s">
        <v>68</v>
      </c>
      <c r="B1" s="81"/>
      <c r="C1" s="81"/>
      <c r="D1" s="81"/>
      <c r="E1" s="81"/>
      <c r="F1" s="81"/>
    </row>
    <row r="2" spans="1:6" x14ac:dyDescent="0.45">
      <c r="A2" s="81"/>
      <c r="B2" s="81"/>
      <c r="C2" s="81"/>
      <c r="D2" s="81"/>
      <c r="E2" s="81"/>
      <c r="F2" s="81"/>
    </row>
    <row r="3" spans="1:6" x14ac:dyDescent="0.45">
      <c r="A3" s="81"/>
      <c r="B3" s="81"/>
      <c r="C3" s="81"/>
      <c r="D3" s="81"/>
      <c r="E3" s="81"/>
      <c r="F3" s="81"/>
    </row>
    <row r="4" spans="1:6" x14ac:dyDescent="0.45">
      <c r="C4" s="58"/>
    </row>
    <row r="5" spans="1:6" x14ac:dyDescent="0.45">
      <c r="C5" s="58"/>
    </row>
    <row r="6" spans="1:6" x14ac:dyDescent="0.45">
      <c r="C6" s="58"/>
    </row>
    <row r="7" spans="1:6" x14ac:dyDescent="0.45">
      <c r="C7" s="58"/>
    </row>
    <row r="8" spans="1:6" x14ac:dyDescent="0.45">
      <c r="C8" s="58"/>
    </row>
    <row r="9" spans="1:6" x14ac:dyDescent="0.45">
      <c r="C9" s="58"/>
    </row>
    <row r="10" spans="1:6" x14ac:dyDescent="0.45">
      <c r="C10" s="58"/>
    </row>
    <row r="12" spans="1:6" x14ac:dyDescent="0.45">
      <c r="A12" s="5" t="s">
        <v>132</v>
      </c>
      <c r="B12" s="88" t="s">
        <v>142</v>
      </c>
      <c r="C12" s="89"/>
      <c r="D12" s="89"/>
      <c r="E12" s="89"/>
      <c r="F12" s="89"/>
    </row>
    <row r="13" spans="1:6" x14ac:dyDescent="0.45">
      <c r="B13" s="89"/>
      <c r="C13" s="89"/>
      <c r="D13" s="89"/>
      <c r="E13" s="89"/>
      <c r="F13" s="89"/>
    </row>
    <row r="16" spans="1:6" x14ac:dyDescent="0.45">
      <c r="A16" s="87" t="s">
        <v>0</v>
      </c>
      <c r="B16" s="92" t="s">
        <v>143</v>
      </c>
      <c r="C16" s="92"/>
      <c r="D16" s="92"/>
      <c r="E16" s="92"/>
      <c r="F16" s="92"/>
    </row>
    <row r="17" spans="1:6" x14ac:dyDescent="0.45">
      <c r="A17" s="87"/>
      <c r="B17" s="92"/>
      <c r="C17" s="92"/>
      <c r="D17" s="92"/>
      <c r="E17" s="92"/>
      <c r="F17" s="92"/>
    </row>
    <row r="19" spans="1:6" x14ac:dyDescent="0.45">
      <c r="A19" s="87" t="s">
        <v>1</v>
      </c>
      <c r="B19" s="93">
        <v>45983</v>
      </c>
      <c r="C19" s="93"/>
    </row>
    <row r="20" spans="1:6" x14ac:dyDescent="0.45">
      <c r="A20" s="87"/>
      <c r="B20" s="93"/>
      <c r="C20" s="93"/>
    </row>
    <row r="21" spans="1:6" x14ac:dyDescent="0.45">
      <c r="A21" s="83" t="s">
        <v>2</v>
      </c>
      <c r="B21" s="83"/>
      <c r="C21" s="94" t="s">
        <v>144</v>
      </c>
      <c r="D21" s="90"/>
      <c r="E21" s="90"/>
      <c r="F21" s="90"/>
    </row>
    <row r="22" spans="1:6" x14ac:dyDescent="0.45">
      <c r="A22" s="83"/>
      <c r="B22" s="83"/>
      <c r="C22" s="90"/>
      <c r="D22" s="90"/>
      <c r="E22" s="90"/>
      <c r="F22" s="90"/>
    </row>
    <row r="23" spans="1:6" x14ac:dyDescent="0.45">
      <c r="A23" s="5" t="s">
        <v>3</v>
      </c>
      <c r="C23" t="s">
        <v>54</v>
      </c>
      <c r="E23" s="59">
        <v>2021</v>
      </c>
    </row>
    <row r="24" spans="1:6" x14ac:dyDescent="0.45">
      <c r="C24" t="s">
        <v>55</v>
      </c>
      <c r="D24" s="59">
        <f>E23-6</f>
        <v>2015</v>
      </c>
      <c r="E24" t="s">
        <v>5</v>
      </c>
      <c r="F24" s="59">
        <f>D24+5</f>
        <v>2020</v>
      </c>
    </row>
    <row r="25" spans="1:6" x14ac:dyDescent="0.45">
      <c r="C25" t="s">
        <v>56</v>
      </c>
      <c r="D25" s="59">
        <f>F24-9</f>
        <v>2011</v>
      </c>
      <c r="E25" t="s">
        <v>5</v>
      </c>
      <c r="F25" s="59">
        <f>D25+3</f>
        <v>2014</v>
      </c>
    </row>
    <row r="26" spans="1:6" x14ac:dyDescent="0.45">
      <c r="C26" t="s">
        <v>57</v>
      </c>
      <c r="D26" s="59">
        <f>F24-10</f>
        <v>2010</v>
      </c>
    </row>
    <row r="27" spans="1:6" x14ac:dyDescent="0.45">
      <c r="D27" s="7"/>
    </row>
    <row r="28" spans="1:6" x14ac:dyDescent="0.45">
      <c r="A28" t="s">
        <v>106</v>
      </c>
      <c r="D28" s="7"/>
    </row>
    <row r="29" spans="1:6" x14ac:dyDescent="0.45">
      <c r="B29" t="s">
        <v>48</v>
      </c>
      <c r="C29" s="90" t="s">
        <v>145</v>
      </c>
      <c r="D29" s="90"/>
      <c r="E29" s="90"/>
      <c r="F29" s="90"/>
    </row>
    <row r="30" spans="1:6" x14ac:dyDescent="0.45">
      <c r="B30" t="s">
        <v>110</v>
      </c>
      <c r="C30" s="90" t="s">
        <v>146</v>
      </c>
      <c r="D30" s="90"/>
      <c r="E30" s="90"/>
      <c r="F30" s="90"/>
    </row>
    <row r="31" spans="1:6" x14ac:dyDescent="0.45">
      <c r="B31" t="s">
        <v>111</v>
      </c>
      <c r="C31" s="90" t="s">
        <v>147</v>
      </c>
      <c r="D31" s="90"/>
      <c r="E31" s="90"/>
      <c r="F31" s="90"/>
    </row>
    <row r="32" spans="1:6" x14ac:dyDescent="0.45">
      <c r="B32" t="s">
        <v>41</v>
      </c>
      <c r="C32" s="90" t="s">
        <v>148</v>
      </c>
      <c r="D32" s="90"/>
      <c r="E32" s="90"/>
      <c r="F32" s="90"/>
    </row>
    <row r="33" spans="1:6" x14ac:dyDescent="0.45">
      <c r="D33" s="7"/>
    </row>
    <row r="34" spans="1:6" x14ac:dyDescent="0.45">
      <c r="D34" s="7"/>
    </row>
    <row r="35" spans="1:6" x14ac:dyDescent="0.45">
      <c r="D35" s="7"/>
    </row>
    <row r="36" spans="1:6" x14ac:dyDescent="0.45">
      <c r="D36" s="7"/>
    </row>
    <row r="38" spans="1:6" ht="15" customHeight="1" x14ac:dyDescent="0.45">
      <c r="A38" s="75" t="s">
        <v>69</v>
      </c>
      <c r="B38" s="75"/>
      <c r="C38" s="75"/>
      <c r="D38" s="75"/>
      <c r="E38" s="75"/>
      <c r="F38" s="3"/>
    </row>
    <row r="39" spans="1:6" x14ac:dyDescent="0.45">
      <c r="A39" s="75"/>
      <c r="B39" s="75"/>
      <c r="C39" s="75"/>
      <c r="D39" s="75"/>
      <c r="E39" s="75"/>
      <c r="F39" s="3"/>
    </row>
    <row r="40" spans="1:6" x14ac:dyDescent="0.45">
      <c r="A40" s="75"/>
      <c r="B40" s="75"/>
      <c r="C40" s="75"/>
      <c r="D40" s="75"/>
      <c r="E40" s="75"/>
      <c r="F40" s="3"/>
    </row>
    <row r="41" spans="1:6" x14ac:dyDescent="0.45">
      <c r="A41" s="75"/>
      <c r="B41" s="75"/>
      <c r="C41" s="75"/>
      <c r="D41" s="75"/>
      <c r="E41" s="75"/>
      <c r="F41" s="3"/>
    </row>
    <row r="42" spans="1:6" x14ac:dyDescent="0.45">
      <c r="A42" s="75"/>
      <c r="B42" s="75"/>
      <c r="C42" s="75"/>
      <c r="D42" s="75"/>
      <c r="E42" s="75"/>
      <c r="F42" s="3"/>
    </row>
    <row r="43" spans="1:6" x14ac:dyDescent="0.45">
      <c r="A43" s="75"/>
      <c r="B43" s="75"/>
      <c r="C43" s="75"/>
      <c r="D43" s="75"/>
      <c r="E43" s="75"/>
      <c r="F43" s="3"/>
    </row>
    <row r="44" spans="1:6" x14ac:dyDescent="0.45">
      <c r="A44" s="75"/>
      <c r="B44" s="75"/>
      <c r="C44" s="75"/>
      <c r="D44" s="75"/>
      <c r="E44" s="75"/>
      <c r="F44" s="3"/>
    </row>
    <row r="45" spans="1:6" x14ac:dyDescent="0.45">
      <c r="A45" s="75"/>
      <c r="B45" s="75"/>
      <c r="C45" s="75"/>
      <c r="D45" s="75"/>
      <c r="E45" s="75"/>
      <c r="F45" s="3"/>
    </row>
    <row r="46" spans="1:6" x14ac:dyDescent="0.45">
      <c r="A46" s="75"/>
      <c r="B46" s="75"/>
      <c r="C46" s="75"/>
      <c r="D46" s="75"/>
      <c r="E46" s="75"/>
      <c r="F46" s="3"/>
    </row>
    <row r="47" spans="1:6" x14ac:dyDescent="0.45">
      <c r="A47" s="75"/>
      <c r="B47" s="75"/>
      <c r="C47" s="75"/>
      <c r="D47" s="75"/>
      <c r="E47" s="75"/>
      <c r="F47" s="3"/>
    </row>
    <row r="48" spans="1:6" x14ac:dyDescent="0.45">
      <c r="A48" s="75"/>
      <c r="B48" s="75"/>
      <c r="C48" s="75"/>
      <c r="D48" s="75"/>
      <c r="E48" s="75"/>
      <c r="F48" s="3"/>
    </row>
    <row r="49" spans="1:9" x14ac:dyDescent="0.45">
      <c r="A49" s="75"/>
      <c r="B49" s="75"/>
      <c r="C49" s="75"/>
      <c r="D49" s="75"/>
      <c r="E49" s="75"/>
      <c r="F49" s="3"/>
    </row>
    <row r="50" spans="1:9" x14ac:dyDescent="0.45">
      <c r="A50" s="75"/>
      <c r="B50" s="75"/>
      <c r="C50" s="75"/>
      <c r="D50" s="75"/>
      <c r="E50" s="75"/>
      <c r="F50" s="3"/>
    </row>
    <row r="51" spans="1:9" x14ac:dyDescent="0.45">
      <c r="A51" s="75"/>
      <c r="B51" s="75"/>
      <c r="C51" s="75"/>
      <c r="D51" s="75"/>
      <c r="E51" s="75"/>
    </row>
    <row r="52" spans="1:9" x14ac:dyDescent="0.45">
      <c r="A52" s="75"/>
      <c r="B52" s="75"/>
      <c r="C52" s="75"/>
      <c r="D52" s="75"/>
      <c r="E52" s="75"/>
    </row>
    <row r="53" spans="1:9" x14ac:dyDescent="0.45">
      <c r="C53" s="3"/>
      <c r="D53" s="3"/>
      <c r="E53" s="3"/>
      <c r="F53" s="3"/>
    </row>
    <row r="54" spans="1:9" ht="15" customHeight="1" x14ac:dyDescent="0.45">
      <c r="A54" s="5" t="s">
        <v>6</v>
      </c>
      <c r="B54" s="82" t="s">
        <v>8</v>
      </c>
      <c r="C54" s="82"/>
      <c r="D54" s="79" t="s">
        <v>87</v>
      </c>
      <c r="E54" s="79"/>
      <c r="F54" s="79"/>
      <c r="G54" s="79"/>
      <c r="H54" s="79"/>
      <c r="I54" s="79"/>
    </row>
    <row r="55" spans="1:9" x14ac:dyDescent="0.45">
      <c r="B55" t="s">
        <v>4</v>
      </c>
      <c r="D55" s="79"/>
      <c r="E55" s="79"/>
      <c r="F55" s="79"/>
      <c r="G55" s="79"/>
      <c r="H55" s="79"/>
      <c r="I55" s="79"/>
    </row>
    <row r="56" spans="1:9" x14ac:dyDescent="0.45">
      <c r="B56" t="s">
        <v>9</v>
      </c>
      <c r="D56" s="79"/>
      <c r="E56" s="79"/>
      <c r="F56" s="79"/>
      <c r="G56" s="79"/>
      <c r="H56" s="79"/>
      <c r="I56" s="79"/>
    </row>
    <row r="57" spans="1:9" x14ac:dyDescent="0.45">
      <c r="A57" s="5" t="s">
        <v>7</v>
      </c>
      <c r="D57" s="1" t="s">
        <v>10</v>
      </c>
    </row>
    <row r="58" spans="1:9" x14ac:dyDescent="0.45">
      <c r="A58" s="5"/>
      <c r="D58" s="1"/>
    </row>
    <row r="59" spans="1:9" x14ac:dyDescent="0.45">
      <c r="A59" s="5" t="s">
        <v>11</v>
      </c>
      <c r="C59" t="s">
        <v>12</v>
      </c>
      <c r="D59" s="60" t="s">
        <v>149</v>
      </c>
      <c r="E59" t="s">
        <v>13</v>
      </c>
      <c r="F59" s="60" t="s">
        <v>138</v>
      </c>
    </row>
    <row r="60" spans="1:9" x14ac:dyDescent="0.45">
      <c r="A60" s="5"/>
      <c r="C60" t="s">
        <v>97</v>
      </c>
      <c r="D60" s="60" t="s">
        <v>150</v>
      </c>
      <c r="F60" s="61"/>
    </row>
    <row r="61" spans="1:9" x14ac:dyDescent="0.45">
      <c r="C61" t="s">
        <v>70</v>
      </c>
      <c r="F61" s="59" t="s">
        <v>139</v>
      </c>
    </row>
    <row r="62" spans="1:9" x14ac:dyDescent="0.45">
      <c r="C62" t="s">
        <v>14</v>
      </c>
      <c r="F62" s="59" t="s">
        <v>140</v>
      </c>
    </row>
    <row r="63" spans="1:9" x14ac:dyDescent="0.45">
      <c r="C63" t="s">
        <v>15</v>
      </c>
      <c r="D63" s="90" t="s">
        <v>151</v>
      </c>
      <c r="E63" s="90"/>
      <c r="F63" s="90"/>
    </row>
    <row r="65" spans="1:6" x14ac:dyDescent="0.45">
      <c r="A65" s="5" t="s">
        <v>17</v>
      </c>
      <c r="B65" s="75" t="s">
        <v>88</v>
      </c>
      <c r="C65" s="75"/>
      <c r="D65" s="75"/>
      <c r="E65" s="75"/>
      <c r="F65" s="75"/>
    </row>
    <row r="66" spans="1:6" x14ac:dyDescent="0.45">
      <c r="B66" s="75"/>
      <c r="C66" s="75"/>
      <c r="D66" s="75"/>
      <c r="E66" s="75"/>
      <c r="F66" s="75"/>
    </row>
    <row r="67" spans="1:6" x14ac:dyDescent="0.45">
      <c r="B67" s="75"/>
      <c r="C67" s="75"/>
      <c r="D67" s="75"/>
      <c r="E67" s="75"/>
      <c r="F67" s="75"/>
    </row>
    <row r="68" spans="1:6" x14ac:dyDescent="0.45">
      <c r="B68" s="75"/>
      <c r="C68" s="75"/>
      <c r="D68" s="75"/>
      <c r="E68" s="75"/>
      <c r="F68" s="75"/>
    </row>
    <row r="69" spans="1:6" x14ac:dyDescent="0.45">
      <c r="B69" s="75"/>
      <c r="C69" s="75"/>
      <c r="D69" s="75"/>
      <c r="E69" s="75"/>
      <c r="F69" s="75"/>
    </row>
    <row r="70" spans="1:6" x14ac:dyDescent="0.45">
      <c r="B70" s="75"/>
      <c r="C70" s="75"/>
      <c r="D70" s="75"/>
      <c r="E70" s="75"/>
      <c r="F70" s="75"/>
    </row>
    <row r="71" spans="1:6" x14ac:dyDescent="0.45">
      <c r="B71" s="75"/>
      <c r="C71" s="75"/>
      <c r="D71" s="75"/>
      <c r="E71" s="75"/>
      <c r="F71" s="75"/>
    </row>
    <row r="72" spans="1:6" x14ac:dyDescent="0.45">
      <c r="B72" s="75"/>
      <c r="C72" s="75"/>
      <c r="D72" s="75"/>
      <c r="E72" s="75"/>
      <c r="F72" s="75"/>
    </row>
    <row r="73" spans="1:6" x14ac:dyDescent="0.45">
      <c r="B73" s="75"/>
      <c r="C73" s="75"/>
      <c r="D73" s="75"/>
      <c r="E73" s="75"/>
      <c r="F73" s="75"/>
    </row>
    <row r="74" spans="1:6" x14ac:dyDescent="0.45">
      <c r="B74" s="75"/>
      <c r="C74" s="75"/>
      <c r="D74" s="75"/>
      <c r="E74" s="75"/>
      <c r="F74" s="75"/>
    </row>
    <row r="75" spans="1:6" x14ac:dyDescent="0.45">
      <c r="B75" s="75"/>
      <c r="C75" s="75"/>
      <c r="D75" s="75"/>
      <c r="E75" s="75"/>
      <c r="F75" s="75"/>
    </row>
    <row r="76" spans="1:6" x14ac:dyDescent="0.45">
      <c r="B76" s="75"/>
      <c r="C76" s="75"/>
      <c r="D76" s="75"/>
      <c r="E76" s="75"/>
      <c r="F76" s="75"/>
    </row>
    <row r="77" spans="1:6" x14ac:dyDescent="0.45">
      <c r="B77" s="75"/>
      <c r="C77" s="75"/>
      <c r="D77" s="75"/>
      <c r="E77" s="75"/>
      <c r="F77" s="75"/>
    </row>
    <row r="78" spans="1:6" x14ac:dyDescent="0.45">
      <c r="C78" s="3"/>
      <c r="D78" s="3"/>
      <c r="E78" s="3"/>
      <c r="F78" s="3"/>
    </row>
    <row r="79" spans="1:6" ht="14.65" customHeight="1" x14ac:dyDescent="0.45">
      <c r="A79" s="5" t="s">
        <v>18</v>
      </c>
      <c r="B79" s="75" t="s">
        <v>89</v>
      </c>
      <c r="C79" s="75"/>
      <c r="D79" s="75"/>
      <c r="E79" s="75"/>
      <c r="F79" s="75"/>
    </row>
    <row r="80" spans="1:6" x14ac:dyDescent="0.45">
      <c r="B80" s="75"/>
      <c r="C80" s="75"/>
      <c r="D80" s="75"/>
      <c r="E80" s="75"/>
      <c r="F80" s="75"/>
    </row>
    <row r="81" spans="1:6" x14ac:dyDescent="0.45">
      <c r="B81" s="75"/>
      <c r="C81" s="75"/>
      <c r="D81" s="75"/>
      <c r="E81" s="75"/>
      <c r="F81" s="75"/>
    </row>
    <row r="82" spans="1:6" x14ac:dyDescent="0.45">
      <c r="B82" s="75"/>
      <c r="C82" s="75"/>
      <c r="D82" s="75"/>
      <c r="E82" s="75"/>
      <c r="F82" s="75"/>
    </row>
    <row r="83" spans="1:6" x14ac:dyDescent="0.45">
      <c r="B83" s="75"/>
      <c r="C83" s="75"/>
      <c r="D83" s="75"/>
      <c r="E83" s="75"/>
      <c r="F83" s="75"/>
    </row>
    <row r="84" spans="1:6" x14ac:dyDescent="0.45">
      <c r="B84" s="75"/>
      <c r="C84" s="75"/>
      <c r="D84" s="75"/>
      <c r="E84" s="75"/>
      <c r="F84" s="75"/>
    </row>
    <row r="85" spans="1:6" x14ac:dyDescent="0.45">
      <c r="B85" s="75"/>
      <c r="C85" s="75"/>
      <c r="D85" s="75"/>
      <c r="E85" s="75"/>
      <c r="F85" s="75"/>
    </row>
    <row r="86" spans="1:6" x14ac:dyDescent="0.45">
      <c r="B86" s="75"/>
      <c r="C86" s="75"/>
      <c r="D86" s="75"/>
      <c r="E86" s="75"/>
      <c r="F86" s="75"/>
    </row>
    <row r="88" spans="1:6" x14ac:dyDescent="0.45">
      <c r="A88" s="5" t="s">
        <v>19</v>
      </c>
      <c r="B88" s="75" t="s">
        <v>90</v>
      </c>
      <c r="C88" s="75"/>
      <c r="D88" s="75"/>
      <c r="E88" s="75"/>
      <c r="F88" s="75"/>
    </row>
    <row r="89" spans="1:6" x14ac:dyDescent="0.45">
      <c r="B89" s="75"/>
      <c r="C89" s="75"/>
      <c r="D89" s="75"/>
      <c r="E89" s="75"/>
      <c r="F89" s="75"/>
    </row>
    <row r="90" spans="1:6" x14ac:dyDescent="0.45">
      <c r="B90" s="75"/>
      <c r="C90" s="75"/>
      <c r="D90" s="75"/>
      <c r="E90" s="75"/>
      <c r="F90" s="75"/>
    </row>
    <row r="91" spans="1:6" x14ac:dyDescent="0.45">
      <c r="B91" s="75"/>
      <c r="C91" s="75"/>
      <c r="D91" s="75"/>
      <c r="E91" s="75"/>
      <c r="F91" s="75"/>
    </row>
    <row r="92" spans="1:6" x14ac:dyDescent="0.45">
      <c r="B92" s="75"/>
      <c r="C92" s="75"/>
      <c r="D92" s="75"/>
      <c r="E92" s="75"/>
      <c r="F92" s="75"/>
    </row>
    <row r="93" spans="1:6" x14ac:dyDescent="0.45">
      <c r="B93" s="75"/>
      <c r="C93" s="75"/>
      <c r="D93" s="75"/>
      <c r="E93" s="75"/>
      <c r="F93" s="75"/>
    </row>
    <row r="94" spans="1:6" x14ac:dyDescent="0.45">
      <c r="C94" s="3"/>
      <c r="D94" s="3"/>
      <c r="E94" s="3"/>
      <c r="F94" s="3"/>
    </row>
    <row r="95" spans="1:6" x14ac:dyDescent="0.45">
      <c r="A95" s="83" t="s">
        <v>20</v>
      </c>
      <c r="B95" s="75" t="s">
        <v>66</v>
      </c>
      <c r="C95" s="75"/>
      <c r="D95" s="75"/>
      <c r="E95" s="75"/>
      <c r="F95" s="75"/>
    </row>
    <row r="96" spans="1:6" x14ac:dyDescent="0.45">
      <c r="A96" s="83"/>
      <c r="B96" s="75"/>
      <c r="C96" s="75"/>
      <c r="D96" s="75"/>
      <c r="E96" s="75"/>
      <c r="F96" s="75"/>
    </row>
    <row r="98" spans="1:8" ht="14.65" customHeight="1" x14ac:dyDescent="0.45">
      <c r="A98" s="84" t="s">
        <v>21</v>
      </c>
      <c r="B98" s="75" t="s">
        <v>91</v>
      </c>
      <c r="C98" s="75"/>
      <c r="D98" s="75"/>
      <c r="E98" s="75"/>
      <c r="F98" s="75"/>
    </row>
    <row r="99" spans="1:8" x14ac:dyDescent="0.45">
      <c r="A99" s="85"/>
      <c r="B99" s="75"/>
      <c r="C99" s="75"/>
      <c r="D99" s="75"/>
      <c r="E99" s="75"/>
      <c r="F99" s="75"/>
    </row>
    <row r="100" spans="1:8" x14ac:dyDescent="0.45">
      <c r="A100" s="3"/>
      <c r="B100" s="75"/>
      <c r="C100" s="75"/>
      <c r="D100" s="75"/>
      <c r="E100" s="75"/>
      <c r="F100" s="75"/>
    </row>
    <row r="101" spans="1:8" x14ac:dyDescent="0.45">
      <c r="B101" s="75"/>
      <c r="C101" s="75"/>
      <c r="D101" s="75"/>
      <c r="E101" s="75"/>
      <c r="F101" s="75"/>
    </row>
    <row r="102" spans="1:8" x14ac:dyDescent="0.45">
      <c r="B102" s="75"/>
      <c r="C102" s="75"/>
      <c r="D102" s="75"/>
      <c r="E102" s="75"/>
      <c r="F102" s="75"/>
    </row>
    <row r="103" spans="1:8" x14ac:dyDescent="0.45">
      <c r="B103" s="75"/>
      <c r="C103" s="75"/>
      <c r="D103" s="75"/>
      <c r="E103" s="75"/>
      <c r="F103" s="75"/>
    </row>
    <row r="104" spans="1:8" x14ac:dyDescent="0.45">
      <c r="A104" s="3"/>
      <c r="B104" s="75"/>
      <c r="C104" s="75"/>
      <c r="D104" s="75"/>
      <c r="E104" s="75"/>
      <c r="F104" s="75"/>
    </row>
    <row r="105" spans="1:8" x14ac:dyDescent="0.45">
      <c r="A105" s="63"/>
      <c r="B105" s="75"/>
      <c r="C105" s="75"/>
      <c r="D105" s="75"/>
      <c r="E105" s="75"/>
      <c r="F105" s="75"/>
    </row>
    <row r="106" spans="1:8" x14ac:dyDescent="0.45">
      <c r="A106" s="63"/>
      <c r="B106" s="75"/>
      <c r="C106" s="75"/>
      <c r="D106" s="75"/>
      <c r="E106" s="75"/>
      <c r="F106" s="75"/>
    </row>
    <row r="107" spans="1:8" x14ac:dyDescent="0.45">
      <c r="A107" s="63"/>
      <c r="B107" s="75"/>
      <c r="C107" s="75"/>
      <c r="D107" s="75"/>
      <c r="E107" s="75"/>
      <c r="F107" s="75"/>
    </row>
    <row r="108" spans="1:8" x14ac:dyDescent="0.45">
      <c r="A108" s="63"/>
      <c r="B108" s="3"/>
      <c r="C108" s="3"/>
      <c r="D108" s="3"/>
      <c r="E108" s="3"/>
      <c r="F108" s="3"/>
    </row>
    <row r="109" spans="1:8" x14ac:dyDescent="0.45">
      <c r="A109" s="63"/>
    </row>
    <row r="110" spans="1:8" x14ac:dyDescent="0.45">
      <c r="A110" s="56" t="s">
        <v>22</v>
      </c>
      <c r="B110" t="s">
        <v>23</v>
      </c>
      <c r="F110" s="64">
        <v>45967</v>
      </c>
      <c r="G110" s="57" t="s">
        <v>105</v>
      </c>
      <c r="H110" s="65" t="s">
        <v>141</v>
      </c>
    </row>
    <row r="111" spans="1:8" x14ac:dyDescent="0.45">
      <c r="B111" t="s">
        <v>62</v>
      </c>
    </row>
    <row r="112" spans="1:8" x14ac:dyDescent="0.45">
      <c r="B112" t="s">
        <v>24</v>
      </c>
    </row>
    <row r="113" spans="1:8" x14ac:dyDescent="0.45">
      <c r="B113" s="75" t="s">
        <v>43</v>
      </c>
      <c r="C113" s="75"/>
      <c r="D113" s="75"/>
      <c r="E113" s="75"/>
      <c r="F113" s="75"/>
    </row>
    <row r="114" spans="1:8" x14ac:dyDescent="0.45">
      <c r="B114" s="75"/>
      <c r="C114" s="75"/>
      <c r="D114" s="75"/>
      <c r="E114" s="75"/>
      <c r="F114" s="75"/>
    </row>
    <row r="115" spans="1:8" x14ac:dyDescent="0.45">
      <c r="A115" t="s">
        <v>16</v>
      </c>
      <c r="B115" s="75"/>
      <c r="C115" s="75"/>
      <c r="D115" s="75"/>
      <c r="E115" s="75"/>
      <c r="F115" s="75"/>
    </row>
    <row r="117" spans="1:8" x14ac:dyDescent="0.45">
      <c r="A117" s="5" t="s">
        <v>25</v>
      </c>
      <c r="B117" s="75" t="s">
        <v>92</v>
      </c>
      <c r="C117" s="75"/>
      <c r="D117" s="75"/>
      <c r="E117" s="75"/>
      <c r="F117" s="75"/>
    </row>
    <row r="118" spans="1:8" x14ac:dyDescent="0.45">
      <c r="B118" s="75"/>
      <c r="C118" s="75"/>
      <c r="D118" s="75"/>
      <c r="E118" s="75"/>
      <c r="F118" s="75"/>
    </row>
    <row r="119" spans="1:8" x14ac:dyDescent="0.45">
      <c r="B119" s="75"/>
      <c r="C119" s="75"/>
      <c r="D119" s="75"/>
      <c r="E119" s="75"/>
      <c r="F119" s="75"/>
    </row>
    <row r="120" spans="1:8" x14ac:dyDescent="0.45">
      <c r="A120" s="5" t="s">
        <v>26</v>
      </c>
      <c r="B120" s="66" t="s">
        <v>134</v>
      </c>
      <c r="C120" s="66"/>
      <c r="D120" s="66"/>
      <c r="E120" s="66"/>
      <c r="F120" s="66"/>
    </row>
    <row r="122" spans="1:8" x14ac:dyDescent="0.45">
      <c r="B122" t="s">
        <v>44</v>
      </c>
      <c r="E122" s="67">
        <v>45967</v>
      </c>
    </row>
    <row r="123" spans="1:8" x14ac:dyDescent="0.45">
      <c r="B123" t="s">
        <v>27</v>
      </c>
      <c r="D123" s="86" t="s">
        <v>152</v>
      </c>
      <c r="E123" s="86"/>
      <c r="F123" s="86"/>
    </row>
    <row r="124" spans="1:8" x14ac:dyDescent="0.45">
      <c r="B124" t="s">
        <v>28</v>
      </c>
    </row>
    <row r="126" spans="1:8" x14ac:dyDescent="0.45">
      <c r="A126" s="5" t="s">
        <v>29</v>
      </c>
      <c r="B126" t="s">
        <v>94</v>
      </c>
      <c r="D126" s="72">
        <v>7</v>
      </c>
      <c r="E126" t="s">
        <v>93</v>
      </c>
      <c r="H126" s="73">
        <v>3</v>
      </c>
    </row>
    <row r="127" spans="1:8" x14ac:dyDescent="0.45">
      <c r="B127" s="82" t="s">
        <v>30</v>
      </c>
      <c r="C127" s="82"/>
      <c r="D127" s="82"/>
      <c r="E127" s="68" t="s">
        <v>153</v>
      </c>
    </row>
    <row r="128" spans="1:8" x14ac:dyDescent="0.45">
      <c r="B128" s="75" t="s">
        <v>31</v>
      </c>
      <c r="C128" s="75"/>
      <c r="D128" s="75"/>
      <c r="E128" s="75"/>
      <c r="F128" s="75"/>
    </row>
    <row r="129" spans="1:7" x14ac:dyDescent="0.45">
      <c r="B129" s="75"/>
      <c r="C129" s="75"/>
      <c r="D129" s="75"/>
      <c r="E129" s="75"/>
      <c r="F129" s="75"/>
    </row>
    <row r="131" spans="1:7" x14ac:dyDescent="0.45">
      <c r="C131" s="4"/>
      <c r="D131" s="4"/>
      <c r="E131" s="4"/>
      <c r="F131" s="4"/>
    </row>
    <row r="132" spans="1:7" ht="14.65" customHeight="1" x14ac:dyDescent="0.45">
      <c r="A132" s="5" t="s">
        <v>32</v>
      </c>
      <c r="B132" s="75" t="s">
        <v>33</v>
      </c>
      <c r="C132" s="75"/>
      <c r="D132" s="75"/>
      <c r="E132" s="75"/>
      <c r="F132" s="75"/>
    </row>
    <row r="133" spans="1:7" x14ac:dyDescent="0.45">
      <c r="A133" s="5"/>
      <c r="B133" s="75"/>
      <c r="C133" s="75"/>
      <c r="D133" s="75"/>
      <c r="E133" s="75"/>
      <c r="F133" s="75"/>
    </row>
    <row r="134" spans="1:7" x14ac:dyDescent="0.45">
      <c r="A134" s="7"/>
      <c r="B134" s="3"/>
      <c r="C134" s="3"/>
      <c r="D134" s="3"/>
      <c r="E134" s="3"/>
      <c r="F134" s="3"/>
    </row>
    <row r="135" spans="1:7" x14ac:dyDescent="0.45">
      <c r="A135" s="5" t="s">
        <v>34</v>
      </c>
      <c r="C135" s="69">
        <v>45964</v>
      </c>
      <c r="D135" s="70"/>
      <c r="E135" s="70"/>
      <c r="F135" s="70"/>
    </row>
    <row r="136" spans="1:7" x14ac:dyDescent="0.45">
      <c r="C136" s="70" t="s">
        <v>95</v>
      </c>
    </row>
    <row r="138" spans="1:7" ht="15" customHeight="1" x14ac:dyDescent="0.45">
      <c r="A138" s="5" t="s">
        <v>45</v>
      </c>
      <c r="B138" s="75" t="s">
        <v>103</v>
      </c>
      <c r="C138" s="75"/>
      <c r="D138" s="75"/>
      <c r="E138" s="75"/>
      <c r="F138" s="75"/>
      <c r="G138" s="75"/>
    </row>
    <row r="139" spans="1:7" x14ac:dyDescent="0.45">
      <c r="B139" s="75"/>
      <c r="C139" s="75"/>
      <c r="D139" s="75"/>
      <c r="E139" s="75"/>
      <c r="F139" s="75"/>
      <c r="G139" s="75"/>
    </row>
    <row r="140" spans="1:7" x14ac:dyDescent="0.45">
      <c r="B140" s="75"/>
      <c r="C140" s="75"/>
      <c r="D140" s="75"/>
      <c r="E140" s="75"/>
      <c r="F140" s="75"/>
      <c r="G140" s="75"/>
    </row>
    <row r="141" spans="1:7" x14ac:dyDescent="0.45">
      <c r="B141" s="75"/>
      <c r="C141" s="75"/>
      <c r="D141" s="75"/>
      <c r="E141" s="75"/>
      <c r="F141" s="75"/>
      <c r="G141" s="75"/>
    </row>
    <row r="142" spans="1:7" x14ac:dyDescent="0.45">
      <c r="B142" s="75"/>
      <c r="C142" s="75"/>
      <c r="D142" s="75"/>
      <c r="E142" s="75"/>
      <c r="F142" s="75"/>
      <c r="G142" s="75"/>
    </row>
    <row r="143" spans="1:7" ht="14.65" customHeight="1" x14ac:dyDescent="0.45">
      <c r="A143" s="62" t="s">
        <v>35</v>
      </c>
      <c r="B143" s="75" t="s">
        <v>67</v>
      </c>
      <c r="C143" s="75"/>
      <c r="D143" s="75"/>
      <c r="E143" s="75"/>
      <c r="F143" s="75"/>
    </row>
    <row r="144" spans="1:7" x14ac:dyDescent="0.45">
      <c r="B144" s="75"/>
      <c r="C144" s="75"/>
      <c r="D144" s="75"/>
      <c r="E144" s="75"/>
      <c r="F144" s="75"/>
    </row>
    <row r="145" spans="1:6" x14ac:dyDescent="0.45">
      <c r="A145" s="62"/>
      <c r="B145" s="75"/>
      <c r="C145" s="75"/>
      <c r="D145" s="75"/>
      <c r="E145" s="75"/>
      <c r="F145" s="75"/>
    </row>
    <row r="146" spans="1:6" x14ac:dyDescent="0.45">
      <c r="B146" s="75"/>
      <c r="C146" s="75"/>
      <c r="D146" s="75"/>
      <c r="E146" s="75"/>
      <c r="F146" s="75"/>
    </row>
    <row r="147" spans="1:6" x14ac:dyDescent="0.45">
      <c r="B147" s="75"/>
      <c r="C147" s="75"/>
      <c r="D147" s="75"/>
      <c r="E147" s="75"/>
      <c r="F147" s="75"/>
    </row>
    <row r="148" spans="1:6" x14ac:dyDescent="0.45">
      <c r="B148" s="3"/>
      <c r="C148" s="3"/>
      <c r="D148" s="3"/>
      <c r="E148" s="3"/>
      <c r="F148" s="3"/>
    </row>
    <row r="149" spans="1:6" x14ac:dyDescent="0.45">
      <c r="A149" s="5" t="s">
        <v>36</v>
      </c>
      <c r="B149" s="75" t="s">
        <v>46</v>
      </c>
      <c r="C149" s="75"/>
      <c r="D149" s="75"/>
      <c r="E149" s="75"/>
      <c r="F149" s="75"/>
    </row>
    <row r="150" spans="1:6" x14ac:dyDescent="0.45">
      <c r="B150" s="75"/>
      <c r="C150" s="75"/>
      <c r="D150" s="75"/>
      <c r="E150" s="75"/>
      <c r="F150" s="75"/>
    </row>
    <row r="151" spans="1:6" x14ac:dyDescent="0.45">
      <c r="B151" s="75"/>
      <c r="C151" s="75"/>
      <c r="D151" s="75"/>
      <c r="E151" s="75"/>
      <c r="F151" s="75"/>
    </row>
    <row r="152" spans="1:6" x14ac:dyDescent="0.45">
      <c r="B152" s="75"/>
      <c r="C152" s="75"/>
      <c r="D152" s="75"/>
      <c r="E152" s="75"/>
      <c r="F152" s="75"/>
    </row>
    <row r="153" spans="1:6" x14ac:dyDescent="0.45">
      <c r="B153" s="78" t="s">
        <v>86</v>
      </c>
      <c r="C153" s="78"/>
      <c r="D153" s="78"/>
      <c r="E153" s="78"/>
      <c r="F153" s="78"/>
    </row>
    <row r="154" spans="1:6" x14ac:dyDescent="0.45">
      <c r="B154" s="78"/>
      <c r="C154" s="78"/>
      <c r="D154" s="78"/>
      <c r="E154" s="78"/>
      <c r="F154" s="78"/>
    </row>
    <row r="155" spans="1:6" x14ac:dyDescent="0.45">
      <c r="B155" s="78"/>
      <c r="C155" s="78"/>
      <c r="D155" s="78"/>
      <c r="E155" s="78"/>
      <c r="F155" s="78"/>
    </row>
    <row r="156" spans="1:6" x14ac:dyDescent="0.45">
      <c r="B156" s="78"/>
      <c r="C156" s="78"/>
      <c r="D156" s="78"/>
      <c r="E156" s="78"/>
      <c r="F156" s="78"/>
    </row>
    <row r="157" spans="1:6" x14ac:dyDescent="0.45">
      <c r="B157" s="78"/>
      <c r="C157" s="78"/>
      <c r="D157" s="78"/>
      <c r="E157" s="78"/>
      <c r="F157" s="78"/>
    </row>
    <row r="158" spans="1:6" x14ac:dyDescent="0.45">
      <c r="B158" s="78"/>
      <c r="C158" s="78"/>
      <c r="D158" s="78"/>
      <c r="E158" s="78"/>
      <c r="F158" s="78"/>
    </row>
    <row r="159" spans="1:6" x14ac:dyDescent="0.45">
      <c r="B159" s="78"/>
      <c r="C159" s="78"/>
      <c r="D159" s="78"/>
      <c r="E159" s="78"/>
      <c r="F159" s="78"/>
    </row>
    <row r="160" spans="1:6" x14ac:dyDescent="0.45">
      <c r="B160" s="78"/>
      <c r="C160" s="78"/>
      <c r="D160" s="78"/>
      <c r="E160" s="78"/>
      <c r="F160" s="78"/>
    </row>
    <row r="161" spans="1:6" x14ac:dyDescent="0.45">
      <c r="B161" s="78"/>
      <c r="C161" s="78"/>
      <c r="D161" s="78"/>
      <c r="E161" s="78"/>
      <c r="F161" s="78"/>
    </row>
    <row r="162" spans="1:6" x14ac:dyDescent="0.45">
      <c r="A162" s="4"/>
      <c r="B162" s="78"/>
      <c r="C162" s="78"/>
      <c r="D162" s="78"/>
      <c r="E162" s="78"/>
      <c r="F162" s="78"/>
    </row>
    <row r="164" spans="1:6" x14ac:dyDescent="0.45">
      <c r="A164" s="5" t="s">
        <v>37</v>
      </c>
    </row>
    <row r="165" spans="1:6" x14ac:dyDescent="0.45">
      <c r="A165" s="3"/>
    </row>
    <row r="166" spans="1:6" ht="15" customHeight="1" x14ac:dyDescent="0.45">
      <c r="A166" s="75" t="s">
        <v>96</v>
      </c>
      <c r="B166" s="75"/>
      <c r="C166" s="75"/>
      <c r="D166" s="75"/>
      <c r="E166" s="75"/>
      <c r="F166" s="75"/>
    </row>
    <row r="167" spans="1:6" x14ac:dyDescent="0.45">
      <c r="A167" s="75"/>
      <c r="B167" s="75"/>
      <c r="C167" s="75"/>
      <c r="D167" s="75"/>
      <c r="E167" s="75"/>
      <c r="F167" s="75"/>
    </row>
    <row r="168" spans="1:6" x14ac:dyDescent="0.45">
      <c r="A168" s="75"/>
      <c r="B168" s="75"/>
      <c r="C168" s="75"/>
      <c r="D168" s="75"/>
      <c r="E168" s="75"/>
      <c r="F168" s="75"/>
    </row>
    <row r="169" spans="1:6" x14ac:dyDescent="0.45">
      <c r="A169" s="75"/>
      <c r="B169" s="75"/>
      <c r="C169" s="75"/>
      <c r="D169" s="75"/>
      <c r="E169" s="75"/>
      <c r="F169" s="75"/>
    </row>
    <row r="170" spans="1:6" x14ac:dyDescent="0.45">
      <c r="A170" s="75"/>
      <c r="B170" s="75"/>
      <c r="C170" s="75"/>
      <c r="D170" s="75"/>
      <c r="E170" s="75"/>
      <c r="F170" s="75"/>
    </row>
    <row r="171" spans="1:6" x14ac:dyDescent="0.45">
      <c r="A171" s="75"/>
      <c r="B171" s="75"/>
      <c r="C171" s="75"/>
      <c r="D171" s="75"/>
      <c r="E171" s="75"/>
      <c r="F171" s="75"/>
    </row>
    <row r="172" spans="1:6" x14ac:dyDescent="0.45">
      <c r="A172" s="75"/>
      <c r="B172" s="75"/>
      <c r="C172" s="75"/>
      <c r="D172" s="75"/>
      <c r="E172" s="75"/>
      <c r="F172" s="75"/>
    </row>
    <row r="173" spans="1:6" x14ac:dyDescent="0.45">
      <c r="A173" s="75"/>
      <c r="B173" s="75"/>
      <c r="C173" s="75"/>
      <c r="D173" s="75"/>
      <c r="E173" s="75"/>
      <c r="F173" s="75"/>
    </row>
    <row r="174" spans="1:6" x14ac:dyDescent="0.45">
      <c r="A174" s="75"/>
      <c r="B174" s="75"/>
      <c r="C174" s="75"/>
      <c r="D174" s="75"/>
      <c r="E174" s="75"/>
      <c r="F174" s="75"/>
    </row>
    <row r="175" spans="1:6" x14ac:dyDescent="0.45">
      <c r="A175" s="75"/>
      <c r="B175" s="75"/>
      <c r="C175" s="75"/>
      <c r="D175" s="75"/>
      <c r="E175" s="75"/>
      <c r="F175" s="75"/>
    </row>
    <row r="176" spans="1:6" x14ac:dyDescent="0.45">
      <c r="A176" s="75"/>
      <c r="B176" s="75"/>
      <c r="C176" s="75"/>
      <c r="D176" s="75"/>
      <c r="E176" s="75"/>
      <c r="F176" s="75"/>
    </row>
    <row r="177" spans="1:6" x14ac:dyDescent="0.45">
      <c r="A177" s="75"/>
      <c r="B177" s="75"/>
      <c r="C177" s="75"/>
      <c r="D177" s="75"/>
      <c r="E177" s="75"/>
      <c r="F177" s="75"/>
    </row>
    <row r="178" spans="1:6" x14ac:dyDescent="0.45">
      <c r="A178" s="75"/>
      <c r="B178" s="75"/>
      <c r="C178" s="75"/>
      <c r="D178" s="75"/>
      <c r="E178" s="75"/>
      <c r="F178" s="75"/>
    </row>
    <row r="179" spans="1:6" x14ac:dyDescent="0.45">
      <c r="A179" s="75"/>
      <c r="B179" s="75"/>
      <c r="C179" s="75"/>
      <c r="D179" s="75"/>
      <c r="E179" s="75"/>
      <c r="F179" s="75"/>
    </row>
    <row r="180" spans="1:6" ht="15.4" customHeight="1" x14ac:dyDescent="0.45">
      <c r="A180" s="75"/>
      <c r="B180" s="75"/>
      <c r="C180" s="75"/>
      <c r="D180" s="75"/>
      <c r="E180" s="75"/>
      <c r="F180" s="75"/>
    </row>
    <row r="181" spans="1:6" x14ac:dyDescent="0.45">
      <c r="A181" s="75"/>
      <c r="B181" s="75"/>
      <c r="C181" s="75"/>
      <c r="D181" s="75"/>
      <c r="E181" s="75"/>
      <c r="F181" s="75"/>
    </row>
    <row r="182" spans="1:6" x14ac:dyDescent="0.45">
      <c r="A182" s="75"/>
      <c r="B182" s="75"/>
      <c r="C182" s="75"/>
      <c r="D182" s="75"/>
      <c r="E182" s="75"/>
      <c r="F182" s="75"/>
    </row>
    <row r="183" spans="1:6" x14ac:dyDescent="0.45">
      <c r="A183" s="75"/>
      <c r="B183" s="75"/>
      <c r="C183" s="75"/>
      <c r="D183" s="75"/>
      <c r="E183" s="75"/>
      <c r="F183" s="75"/>
    </row>
    <row r="186" spans="1:6" x14ac:dyDescent="0.45">
      <c r="A186" s="3"/>
    </row>
    <row r="187" spans="1:6" x14ac:dyDescent="0.45">
      <c r="A187" s="91" t="s">
        <v>38</v>
      </c>
      <c r="B187" s="91"/>
      <c r="C187" s="91"/>
      <c r="D187" s="91"/>
      <c r="E187" s="91"/>
      <c r="F187" s="91"/>
    </row>
    <row r="188" spans="1:6" x14ac:dyDescent="0.45">
      <c r="A188" s="91"/>
      <c r="B188" s="91"/>
      <c r="C188" s="91"/>
      <c r="D188" s="91"/>
      <c r="E188" s="91"/>
      <c r="F188" s="91"/>
    </row>
    <row r="189" spans="1:6" x14ac:dyDescent="0.45">
      <c r="A189" s="91"/>
      <c r="B189" s="91"/>
      <c r="C189" s="91"/>
      <c r="D189" s="91"/>
      <c r="E189" s="91"/>
      <c r="F189" s="91"/>
    </row>
    <row r="190" spans="1:6" x14ac:dyDescent="0.45">
      <c r="A190" s="3"/>
      <c r="B190" s="71"/>
      <c r="C190" s="71"/>
      <c r="D190" s="71"/>
      <c r="E190" s="71"/>
    </row>
    <row r="191" spans="1:6" x14ac:dyDescent="0.45">
      <c r="A191" s="3"/>
      <c r="B191" s="71"/>
      <c r="C191" s="71"/>
      <c r="D191" s="71"/>
      <c r="E191" s="71"/>
    </row>
    <row r="192" spans="1:6" x14ac:dyDescent="0.45">
      <c r="A192" s="3"/>
      <c r="B192" s="71"/>
      <c r="C192" s="71"/>
      <c r="D192" s="71"/>
      <c r="E192" s="71"/>
    </row>
    <row r="193" spans="1:5" x14ac:dyDescent="0.45">
      <c r="A193" s="3"/>
      <c r="B193" s="71"/>
      <c r="C193" s="71"/>
      <c r="D193" s="71"/>
      <c r="E193" s="71"/>
    </row>
  </sheetData>
  <sheetProtection algorithmName="SHA-512" hashValue="Es2hw/nbA5G4iTz5KRQFAWcv+NhUg/BTwSAW6T8MAr9atv3yy3rVP4sBJ9f28WIdrNRStuLwdXy+bUyXbrYT+g==" saltValue="8jQyTus8eQDxIbrAi4SI7w==" spinCount="100000" sheet="1" objects="1" scenarios="1" selectLockedCells="1" selectUnlockedCells="1"/>
  <mergeCells count="35">
    <mergeCell ref="B54:C54"/>
    <mergeCell ref="A38:E52"/>
    <mergeCell ref="C29:F29"/>
    <mergeCell ref="B16:F17"/>
    <mergeCell ref="A19:A20"/>
    <mergeCell ref="B19:C20"/>
    <mergeCell ref="A21:B22"/>
    <mergeCell ref="C21:F22"/>
    <mergeCell ref="C30:F30"/>
    <mergeCell ref="C31:F31"/>
    <mergeCell ref="C32:F32"/>
    <mergeCell ref="A187:F189"/>
    <mergeCell ref="B128:F129"/>
    <mergeCell ref="B149:F152"/>
    <mergeCell ref="B153:F162"/>
    <mergeCell ref="B132:F133"/>
    <mergeCell ref="B143:F147"/>
    <mergeCell ref="A166:F183"/>
    <mergeCell ref="B138:G142"/>
    <mergeCell ref="A1:F3"/>
    <mergeCell ref="B127:D127"/>
    <mergeCell ref="B88:F93"/>
    <mergeCell ref="A95:A96"/>
    <mergeCell ref="B95:F96"/>
    <mergeCell ref="A98:A99"/>
    <mergeCell ref="B113:F115"/>
    <mergeCell ref="B79:F86"/>
    <mergeCell ref="B98:F107"/>
    <mergeCell ref="B117:F119"/>
    <mergeCell ref="D123:F123"/>
    <mergeCell ref="B65:F77"/>
    <mergeCell ref="A16:A17"/>
    <mergeCell ref="B12:F13"/>
    <mergeCell ref="D63:F63"/>
    <mergeCell ref="D54:I56"/>
  </mergeCells>
  <dataValidations count="1">
    <dataValidation type="list" allowBlank="1" showInputMessage="1" showErrorMessage="1" sqref="F61:F62" xr:uid="{96DE43E0-5754-4E79-8DDB-1A2E944E4DD4}">
      <formula1>"rechts,links"</formula1>
    </dataValidation>
  </dataValidations>
  <pageMargins left="0.7" right="0.7" top="0.78740157499999996" bottom="0.78740157499999996" header="0.3" footer="0.3"/>
  <pageSetup paperSize="9" orientation="portrait" horizontalDpi="0"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E488D1-35DD-47F9-80EF-D437E032C72B}">
  <sheetPr codeName="Tabelle2"/>
  <dimension ref="A1:F23"/>
  <sheetViews>
    <sheetView showGridLines="0" showRowColHeaders="0" zoomScaleNormal="100" workbookViewId="0">
      <selection activeCell="B23" sqref="B23:D23"/>
    </sheetView>
  </sheetViews>
  <sheetFormatPr baseColWidth="10" defaultRowHeight="14.25" x14ac:dyDescent="0.45"/>
  <sheetData>
    <row r="1" spans="1:6" x14ac:dyDescent="0.45">
      <c r="A1" s="95" t="s">
        <v>47</v>
      </c>
      <c r="B1" s="95"/>
      <c r="C1" s="95"/>
      <c r="D1" s="95"/>
      <c r="E1" s="6"/>
      <c r="F1" s="6"/>
    </row>
    <row r="3" spans="1:6" x14ac:dyDescent="0.45">
      <c r="A3" s="2" t="s">
        <v>48</v>
      </c>
      <c r="B3" s="96"/>
      <c r="C3" s="96"/>
      <c r="D3" s="96"/>
      <c r="E3" s="96"/>
    </row>
    <row r="4" spans="1:6" x14ac:dyDescent="0.45">
      <c r="A4" s="2" t="s">
        <v>39</v>
      </c>
      <c r="B4" s="97"/>
      <c r="C4" s="97"/>
      <c r="D4" s="97"/>
      <c r="E4" s="97"/>
    </row>
    <row r="5" spans="1:6" x14ac:dyDescent="0.45">
      <c r="A5" t="s">
        <v>49</v>
      </c>
      <c r="B5" s="97"/>
      <c r="C5" s="97"/>
      <c r="D5" s="97"/>
      <c r="E5" s="97"/>
    </row>
    <row r="7" spans="1:6" x14ac:dyDescent="0.45">
      <c r="A7" t="s">
        <v>50</v>
      </c>
      <c r="B7" s="101"/>
      <c r="C7" s="101"/>
      <c r="E7" s="4"/>
      <c r="F7" s="4"/>
    </row>
    <row r="8" spans="1:6" x14ac:dyDescent="0.45">
      <c r="A8" t="s">
        <v>40</v>
      </c>
      <c r="B8" s="99"/>
      <c r="C8" s="99"/>
    </row>
    <row r="9" spans="1:6" x14ac:dyDescent="0.45">
      <c r="A9" t="s">
        <v>41</v>
      </c>
      <c r="B9" s="100"/>
      <c r="C9" s="97"/>
    </row>
    <row r="10" spans="1:6" x14ac:dyDescent="0.45">
      <c r="B10" s="77"/>
      <c r="C10" s="77"/>
    </row>
    <row r="11" spans="1:6" x14ac:dyDescent="0.45">
      <c r="A11" t="s">
        <v>51</v>
      </c>
      <c r="B11" s="96"/>
      <c r="C11" s="96"/>
    </row>
    <row r="12" spans="1:6" x14ac:dyDescent="0.45">
      <c r="A12" t="s">
        <v>52</v>
      </c>
      <c r="B12" s="97"/>
      <c r="C12" s="97"/>
    </row>
    <row r="13" spans="1:6" x14ac:dyDescent="0.45">
      <c r="A13" t="s">
        <v>42</v>
      </c>
      <c r="B13" s="97"/>
      <c r="C13" s="97"/>
    </row>
    <row r="14" spans="1:6" x14ac:dyDescent="0.45">
      <c r="A14" s="5" t="s">
        <v>106</v>
      </c>
    </row>
    <row r="15" spans="1:6" x14ac:dyDescent="0.45">
      <c r="A15" t="s">
        <v>48</v>
      </c>
      <c r="B15" s="96"/>
      <c r="C15" s="96"/>
      <c r="D15" s="96"/>
    </row>
    <row r="16" spans="1:6" x14ac:dyDescent="0.45">
      <c r="A16" t="s">
        <v>108</v>
      </c>
      <c r="B16" s="97"/>
      <c r="C16" s="97"/>
      <c r="D16" s="97"/>
    </row>
    <row r="17" spans="1:4" x14ac:dyDescent="0.45">
      <c r="A17" t="s">
        <v>109</v>
      </c>
      <c r="B17" s="97"/>
      <c r="C17" s="97"/>
      <c r="D17" s="97"/>
    </row>
    <row r="18" spans="1:4" x14ac:dyDescent="0.45">
      <c r="A18" t="s">
        <v>107</v>
      </c>
      <c r="B18" s="99"/>
      <c r="C18" s="99"/>
      <c r="D18" s="99"/>
    </row>
    <row r="19" spans="1:4" x14ac:dyDescent="0.45">
      <c r="A19" s="95" t="s">
        <v>137</v>
      </c>
      <c r="B19" s="95"/>
      <c r="C19" s="95"/>
    </row>
    <row r="20" spans="1:4" x14ac:dyDescent="0.45">
      <c r="A20" t="s">
        <v>48</v>
      </c>
      <c r="B20" s="96"/>
      <c r="C20" s="96"/>
      <c r="D20" s="96"/>
    </row>
    <row r="21" spans="1:4" x14ac:dyDescent="0.45">
      <c r="A21" t="s">
        <v>108</v>
      </c>
      <c r="B21" s="97"/>
      <c r="C21" s="97"/>
      <c r="D21" s="97"/>
    </row>
    <row r="22" spans="1:4" x14ac:dyDescent="0.45">
      <c r="A22" t="s">
        <v>109</v>
      </c>
      <c r="B22" s="97"/>
      <c r="C22" s="97"/>
      <c r="D22" s="97"/>
    </row>
    <row r="23" spans="1:4" x14ac:dyDescent="0.45">
      <c r="A23" t="s">
        <v>107</v>
      </c>
      <c r="B23" s="98"/>
      <c r="C23" s="98"/>
      <c r="D23" s="98"/>
    </row>
  </sheetData>
  <sheetProtection algorithmName="SHA-512" hashValue="KingtBJx1XtbI7tByVw7LW/6krcHPc/YGoatOnMAVHBqi79yO394bwFC54dSCr4jZZ5e4Z/1RVR8ezwF+lQcuA==" saltValue="ITvVmDQNyU1EM5agSEQyxg==" spinCount="100000" sheet="1" objects="1" scenarios="1" selectLockedCells="1"/>
  <mergeCells count="20">
    <mergeCell ref="B15:D15"/>
    <mergeCell ref="B16:D16"/>
    <mergeCell ref="B17:D17"/>
    <mergeCell ref="B18:D18"/>
    <mergeCell ref="B13:C13"/>
    <mergeCell ref="A1:D1"/>
    <mergeCell ref="B3:E3"/>
    <mergeCell ref="B4:E4"/>
    <mergeCell ref="B5:E5"/>
    <mergeCell ref="B7:C7"/>
    <mergeCell ref="B12:C12"/>
    <mergeCell ref="B8:C8"/>
    <mergeCell ref="B9:C9"/>
    <mergeCell ref="B10:C10"/>
    <mergeCell ref="B11:C11"/>
    <mergeCell ref="A19:C19"/>
    <mergeCell ref="B20:D20"/>
    <mergeCell ref="B21:D21"/>
    <mergeCell ref="B22:D22"/>
    <mergeCell ref="B23:D23"/>
  </mergeCells>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EF981E-CEAC-4D6F-A73A-F3E15D36C56E}">
  <sheetPr codeName="Tabelle3"/>
  <dimension ref="A1:J52"/>
  <sheetViews>
    <sheetView topLeftCell="A6" zoomScaleNormal="100" workbookViewId="0">
      <selection activeCell="A20" sqref="A20"/>
    </sheetView>
  </sheetViews>
  <sheetFormatPr baseColWidth="10" defaultRowHeight="14.25" x14ac:dyDescent="0.45"/>
  <cols>
    <col min="1" max="1" width="15.1328125" bestFit="1" customWidth="1"/>
    <col min="2" max="2" width="10" bestFit="1" customWidth="1"/>
    <col min="3" max="4" width="25.73046875" customWidth="1"/>
    <col min="5" max="5" width="21.73046875" bestFit="1" customWidth="1"/>
  </cols>
  <sheetData>
    <row r="1" spans="1:7" x14ac:dyDescent="0.45">
      <c r="A1" s="95" t="s">
        <v>47</v>
      </c>
      <c r="B1" s="95"/>
      <c r="C1" s="95"/>
      <c r="D1" s="95"/>
      <c r="E1" s="95"/>
      <c r="F1" s="6"/>
      <c r="G1" s="6"/>
    </row>
    <row r="3" spans="1:7" x14ac:dyDescent="0.45">
      <c r="A3" s="2" t="s">
        <v>48</v>
      </c>
      <c r="B3" s="2"/>
      <c r="C3" s="102">
        <f>'meldender Verein'!$B$3</f>
        <v>0</v>
      </c>
      <c r="D3" s="102"/>
      <c r="E3" s="102"/>
      <c r="F3" s="102"/>
    </row>
    <row r="4" spans="1:7" x14ac:dyDescent="0.45">
      <c r="A4" s="2" t="s">
        <v>39</v>
      </c>
      <c r="B4" s="2"/>
      <c r="C4" s="102">
        <f>'meldender Verein'!$B$4</f>
        <v>0</v>
      </c>
      <c r="D4" s="102"/>
      <c r="E4" s="102"/>
      <c r="F4" s="102"/>
    </row>
    <row r="5" spans="1:7" x14ac:dyDescent="0.45">
      <c r="A5" t="s">
        <v>49</v>
      </c>
      <c r="C5" s="102">
        <f>'meldender Verein'!$B$5</f>
        <v>0</v>
      </c>
      <c r="D5" s="102"/>
      <c r="E5" s="102"/>
      <c r="F5" s="102"/>
    </row>
    <row r="7" spans="1:7" x14ac:dyDescent="0.45">
      <c r="A7" t="s">
        <v>50</v>
      </c>
      <c r="C7" s="103">
        <f>'meldender Verein'!$B$7</f>
        <v>0</v>
      </c>
      <c r="D7" s="103"/>
      <c r="F7" s="4"/>
      <c r="G7" s="4"/>
    </row>
    <row r="8" spans="1:7" x14ac:dyDescent="0.45">
      <c r="A8" t="s">
        <v>40</v>
      </c>
      <c r="C8" s="103">
        <f>'meldender Verein'!$B$8</f>
        <v>0</v>
      </c>
      <c r="D8" s="103"/>
    </row>
    <row r="9" spans="1:7" x14ac:dyDescent="0.45">
      <c r="A9" t="s">
        <v>41</v>
      </c>
      <c r="C9" s="103">
        <f>'meldender Verein'!$B$9</f>
        <v>0</v>
      </c>
      <c r="D9" s="103"/>
    </row>
    <row r="10" spans="1:7" x14ac:dyDescent="0.45">
      <c r="C10" s="77"/>
      <c r="D10" s="77"/>
      <c r="F10" s="77"/>
      <c r="G10" s="77"/>
    </row>
    <row r="11" spans="1:7" x14ac:dyDescent="0.45">
      <c r="A11" t="s">
        <v>51</v>
      </c>
      <c r="C11" s="102">
        <f>'meldender Verein'!$B$11</f>
        <v>0</v>
      </c>
      <c r="D11" s="102"/>
    </row>
    <row r="12" spans="1:7" x14ac:dyDescent="0.45">
      <c r="A12" t="s">
        <v>52</v>
      </c>
      <c r="C12" s="102">
        <f>'meldender Verein'!$B$12</f>
        <v>0</v>
      </c>
      <c r="D12" s="102"/>
    </row>
    <row r="13" spans="1:7" x14ac:dyDescent="0.45">
      <c r="A13" t="s">
        <v>42</v>
      </c>
      <c r="C13" s="102">
        <f>'meldender Verein'!$B$13</f>
        <v>0</v>
      </c>
      <c r="D13" s="102"/>
    </row>
    <row r="16" spans="1:7" x14ac:dyDescent="0.45">
      <c r="A16" t="s">
        <v>53</v>
      </c>
      <c r="E16" s="13">
        <f>Ausschreibung!$B$19</f>
        <v>45983</v>
      </c>
    </row>
    <row r="17" spans="1:10" x14ac:dyDescent="0.45">
      <c r="A17" t="s">
        <v>63</v>
      </c>
      <c r="D17" s="8"/>
      <c r="E17" s="3"/>
      <c r="F17" s="3"/>
      <c r="G17" s="3"/>
    </row>
    <row r="18" spans="1:10" x14ac:dyDescent="0.45">
      <c r="A18" t="s">
        <v>133</v>
      </c>
      <c r="C18" s="15">
        <f>SUM(G20:G50)</f>
        <v>0</v>
      </c>
    </row>
    <row r="19" spans="1:10" ht="27" customHeight="1" x14ac:dyDescent="0.45">
      <c r="A19" s="12" t="s">
        <v>135</v>
      </c>
      <c r="B19" s="12" t="s">
        <v>104</v>
      </c>
      <c r="C19" s="9" t="s">
        <v>59</v>
      </c>
      <c r="D19" s="9" t="s">
        <v>60</v>
      </c>
      <c r="E19" s="9" t="s">
        <v>58</v>
      </c>
      <c r="F19" s="9" t="s">
        <v>65</v>
      </c>
      <c r="G19" s="9" t="s">
        <v>61</v>
      </c>
      <c r="H19" s="9" t="s">
        <v>64</v>
      </c>
      <c r="I19" s="121" t="s">
        <v>154</v>
      </c>
      <c r="J19" s="87"/>
    </row>
    <row r="20" spans="1:10" x14ac:dyDescent="0.45">
      <c r="A20" s="54"/>
      <c r="B20" s="10"/>
      <c r="C20" s="10"/>
      <c r="D20" s="10"/>
      <c r="E20" s="10"/>
      <c r="F20" s="10"/>
      <c r="G20" s="25" t="str">
        <f>IF(C20="","",17)</f>
        <v/>
      </c>
      <c r="H20" s="11" t="str">
        <f>IF(F20="","",IF(F20&gt;=Ausschreibung!$E$23,"Bambini",IF(AND(F20&gt;=Ausschreibung!$D$24,F20&lt;=Ausschreibung!$F$24),"Jugend",IF(AND(F20&gt;=Ausschreibung!$D$25,F20&lt;=Ausschreibung!$F$25),"Junioren","Ü-15"))))</f>
        <v/>
      </c>
      <c r="I20" s="122"/>
      <c r="J20" s="122"/>
    </row>
    <row r="21" spans="1:10" ht="18" x14ac:dyDescent="0.55000000000000004">
      <c r="A21" s="54"/>
      <c r="B21" s="47"/>
      <c r="C21" s="10"/>
      <c r="D21" s="10"/>
      <c r="E21" s="10"/>
      <c r="F21" s="10"/>
      <c r="G21" s="25" t="str">
        <f t="shared" ref="G21:G50" si="0">IF(C21="","",17)</f>
        <v/>
      </c>
      <c r="H21" s="11" t="str">
        <f>IF(F21="","",IF(F21&gt;=Ausschreibung!$E$23,"Bambini",IF(AND(F21&gt;=Ausschreibung!$D$24,F21&lt;=Ausschreibung!$F$24),"Jugend",IF(AND(F21&gt;=Ausschreibung!$D$25,F21&lt;=Ausschreibung!$F$25),"Junioren","Ü-15"))))</f>
        <v/>
      </c>
      <c r="I21" s="122"/>
      <c r="J21" s="122"/>
    </row>
    <row r="22" spans="1:10" ht="18" x14ac:dyDescent="0.55000000000000004">
      <c r="A22" s="54"/>
      <c r="B22" s="47"/>
      <c r="C22" s="10"/>
      <c r="D22" s="10"/>
      <c r="E22" s="10"/>
      <c r="F22" s="10"/>
      <c r="G22" s="25" t="str">
        <f t="shared" si="0"/>
        <v/>
      </c>
      <c r="H22" s="11" t="str">
        <f>IF(F22="","",IF(F22&gt;=Ausschreibung!$E$23,"Bambini",IF(AND(F22&gt;=Ausschreibung!$D$24,F22&lt;=Ausschreibung!$F$24),"Jugend",IF(AND(F22&gt;=Ausschreibung!$D$25,F22&lt;=Ausschreibung!$F$25),"Junioren","Ü-15"))))</f>
        <v/>
      </c>
      <c r="I22" s="122"/>
      <c r="J22" s="122"/>
    </row>
    <row r="23" spans="1:10" ht="18" x14ac:dyDescent="0.55000000000000004">
      <c r="A23" s="54"/>
      <c r="B23" s="47"/>
      <c r="C23" s="10"/>
      <c r="D23" s="10"/>
      <c r="E23" s="10"/>
      <c r="F23" s="10"/>
      <c r="G23" s="25" t="str">
        <f t="shared" si="0"/>
        <v/>
      </c>
      <c r="H23" s="11" t="str">
        <f>IF(F23="","",IF(F23&gt;=Ausschreibung!$E$23,"Bambini",IF(AND(F23&gt;=Ausschreibung!$D$24,F23&lt;=Ausschreibung!$F$24),"Jugend",IF(AND(F23&gt;=Ausschreibung!$D$25,F23&lt;=Ausschreibung!$F$25),"Junioren","Ü-15"))))</f>
        <v/>
      </c>
      <c r="I23" s="122"/>
      <c r="J23" s="122"/>
    </row>
    <row r="24" spans="1:10" ht="18" x14ac:dyDescent="0.55000000000000004">
      <c r="A24" s="54"/>
      <c r="B24" s="47"/>
      <c r="C24" s="10"/>
      <c r="D24" s="10"/>
      <c r="E24" s="10"/>
      <c r="F24" s="10"/>
      <c r="G24" s="25" t="str">
        <f t="shared" si="0"/>
        <v/>
      </c>
      <c r="H24" s="11" t="str">
        <f>IF(F24="","",IF(F24&gt;=Ausschreibung!$E$23,"Bambini",IF(AND(F24&gt;=Ausschreibung!$D$24,F24&lt;=Ausschreibung!$F$24),"Jugend",IF(AND(F24&gt;=Ausschreibung!$D$25,F24&lt;=Ausschreibung!$F$25),"Junioren","Ü-15"))))</f>
        <v/>
      </c>
      <c r="I24" s="122"/>
      <c r="J24" s="122"/>
    </row>
    <row r="25" spans="1:10" ht="18" x14ac:dyDescent="0.55000000000000004">
      <c r="A25" s="54"/>
      <c r="B25" s="47"/>
      <c r="C25" s="10"/>
      <c r="D25" s="10"/>
      <c r="E25" s="10"/>
      <c r="F25" s="10"/>
      <c r="G25" s="25" t="str">
        <f t="shared" si="0"/>
        <v/>
      </c>
      <c r="H25" s="11" t="str">
        <f>IF(F25="","",IF(F25&gt;=Ausschreibung!$E$23,"Bambini",IF(AND(F25&gt;=Ausschreibung!$D$24,F25&lt;=Ausschreibung!$F$24),"Jugend",IF(AND(F25&gt;=Ausschreibung!$D$25,F25&lt;=Ausschreibung!$F$25),"Junioren","Ü-15"))))</f>
        <v/>
      </c>
      <c r="I25" s="122"/>
      <c r="J25" s="122"/>
    </row>
    <row r="26" spans="1:10" ht="18" x14ac:dyDescent="0.55000000000000004">
      <c r="A26" s="54"/>
      <c r="B26" s="47"/>
      <c r="C26" s="10"/>
      <c r="D26" s="10"/>
      <c r="E26" s="10"/>
      <c r="F26" s="10"/>
      <c r="G26" s="25" t="str">
        <f t="shared" si="0"/>
        <v/>
      </c>
      <c r="H26" s="11" t="str">
        <f>IF(F26="","",IF(F26&gt;=Ausschreibung!$E$23,"Bambini",IF(AND(F26&gt;=Ausschreibung!$D$24,F26&lt;=Ausschreibung!$F$24),"Jugend",IF(AND(F26&gt;=Ausschreibung!$D$25,F26&lt;=Ausschreibung!$F$25),"Junioren","Ü-15"))))</f>
        <v/>
      </c>
      <c r="I26" s="122"/>
      <c r="J26" s="122"/>
    </row>
    <row r="27" spans="1:10" ht="18" x14ac:dyDescent="0.55000000000000004">
      <c r="A27" s="54"/>
      <c r="B27" s="47"/>
      <c r="C27" s="10"/>
      <c r="D27" s="10"/>
      <c r="E27" s="10"/>
      <c r="F27" s="10"/>
      <c r="G27" s="25" t="str">
        <f t="shared" si="0"/>
        <v/>
      </c>
      <c r="H27" s="11" t="str">
        <f>IF(F27="","",IF(F27&gt;=Ausschreibung!$E$23,"Bambini",IF(AND(F27&gt;=Ausschreibung!$D$24,F27&lt;=Ausschreibung!$F$24),"Jugend",IF(AND(F27&gt;=Ausschreibung!$D$25,F27&lt;=Ausschreibung!$F$25),"Junioren","Ü-15"))))</f>
        <v/>
      </c>
      <c r="I27" s="122"/>
      <c r="J27" s="122"/>
    </row>
    <row r="28" spans="1:10" ht="18" x14ac:dyDescent="0.55000000000000004">
      <c r="A28" s="54"/>
      <c r="B28" s="47"/>
      <c r="C28" s="10"/>
      <c r="D28" s="10"/>
      <c r="E28" s="10"/>
      <c r="F28" s="10"/>
      <c r="G28" s="25" t="str">
        <f t="shared" si="0"/>
        <v/>
      </c>
      <c r="H28" s="11" t="str">
        <f>IF(F28="","",IF(F28&gt;=Ausschreibung!$E$23,"Bambini",IF(AND(F28&gt;=Ausschreibung!$D$24,F28&lt;=Ausschreibung!$F$24),"Jugend",IF(AND(F28&gt;=Ausschreibung!$D$25,F28&lt;=Ausschreibung!$F$25),"Junioren","Ü-15"))))</f>
        <v/>
      </c>
      <c r="I28" s="122"/>
      <c r="J28" s="122"/>
    </row>
    <row r="29" spans="1:10" ht="18" x14ac:dyDescent="0.55000000000000004">
      <c r="A29" s="54"/>
      <c r="B29" s="47"/>
      <c r="C29" s="10"/>
      <c r="D29" s="10"/>
      <c r="E29" s="10"/>
      <c r="F29" s="10"/>
      <c r="G29" s="25" t="str">
        <f t="shared" si="0"/>
        <v/>
      </c>
      <c r="H29" s="11" t="str">
        <f>IF(F29="","",IF(F29&gt;=Ausschreibung!$E$23,"Bambini",IF(AND(F29&gt;=Ausschreibung!$D$24,F29&lt;=Ausschreibung!$F$24),"Jugend",IF(AND(F29&gt;=Ausschreibung!$D$25,F29&lt;=Ausschreibung!$F$25),"Junioren","Ü-15"))))</f>
        <v/>
      </c>
      <c r="I29" s="122"/>
      <c r="J29" s="122"/>
    </row>
    <row r="30" spans="1:10" ht="18" x14ac:dyDescent="0.55000000000000004">
      <c r="A30" s="54"/>
      <c r="B30" s="47"/>
      <c r="C30" s="10"/>
      <c r="D30" s="10"/>
      <c r="E30" s="10"/>
      <c r="F30" s="10"/>
      <c r="G30" s="25" t="str">
        <f t="shared" si="0"/>
        <v/>
      </c>
      <c r="H30" s="11" t="str">
        <f>IF(F30="","",IF(F30&gt;=Ausschreibung!$E$23,"Bambini",IF(AND(F30&gt;=Ausschreibung!$D$24,F30&lt;=Ausschreibung!$F$24),"Jugend",IF(AND(F30&gt;=Ausschreibung!$D$25,F30&lt;=Ausschreibung!$F$25),"Junioren","Ü-15"))))</f>
        <v/>
      </c>
      <c r="I30" s="122"/>
      <c r="J30" s="122"/>
    </row>
    <row r="31" spans="1:10" ht="18" x14ac:dyDescent="0.55000000000000004">
      <c r="A31" s="54"/>
      <c r="B31" s="47"/>
      <c r="C31" s="10"/>
      <c r="D31" s="10"/>
      <c r="E31" s="10"/>
      <c r="F31" s="10"/>
      <c r="G31" s="25" t="str">
        <f t="shared" si="0"/>
        <v/>
      </c>
      <c r="H31" s="11" t="str">
        <f>IF(F31="","",IF(F31&gt;=Ausschreibung!$E$23,"Bambini",IF(AND(F31&gt;=Ausschreibung!$D$24,F31&lt;=Ausschreibung!$F$24),"Jugend",IF(AND(F31&gt;=Ausschreibung!$D$25,F31&lt;=Ausschreibung!$F$25),"Junioren","Ü-15"))))</f>
        <v/>
      </c>
      <c r="I31" s="122"/>
      <c r="J31" s="122"/>
    </row>
    <row r="32" spans="1:10" ht="18" x14ac:dyDescent="0.55000000000000004">
      <c r="A32" s="54"/>
      <c r="B32" s="47"/>
      <c r="C32" s="10"/>
      <c r="D32" s="10"/>
      <c r="E32" s="10"/>
      <c r="F32" s="10"/>
      <c r="G32" s="25" t="str">
        <f t="shared" si="0"/>
        <v/>
      </c>
      <c r="H32" s="11" t="str">
        <f>IF(F32="","",IF(F32&gt;=Ausschreibung!$E$23,"Bambini",IF(AND(F32&gt;=Ausschreibung!$D$24,F32&lt;=Ausschreibung!$F$24),"Jugend",IF(AND(F32&gt;=Ausschreibung!$D$25,F32&lt;=Ausschreibung!$F$25),"Junioren","Ü-15"))))</f>
        <v/>
      </c>
      <c r="I32" s="122"/>
      <c r="J32" s="122"/>
    </row>
    <row r="33" spans="1:10" ht="18" x14ac:dyDescent="0.55000000000000004">
      <c r="A33" s="54"/>
      <c r="B33" s="47"/>
      <c r="C33" s="10"/>
      <c r="D33" s="10"/>
      <c r="E33" s="10"/>
      <c r="F33" s="10"/>
      <c r="G33" s="25" t="str">
        <f t="shared" si="0"/>
        <v/>
      </c>
      <c r="H33" s="11" t="str">
        <f>IF(F33="","",IF(F33&gt;=Ausschreibung!$E$23,"Bambini",IF(AND(F33&gt;=Ausschreibung!$D$24,F33&lt;=Ausschreibung!$F$24),"Jugend",IF(AND(F33&gt;=Ausschreibung!$D$25,F33&lt;=Ausschreibung!$F$25),"Junioren","Ü-15"))))</f>
        <v/>
      </c>
      <c r="I33" s="122"/>
      <c r="J33" s="122"/>
    </row>
    <row r="34" spans="1:10" ht="18" x14ac:dyDescent="0.55000000000000004">
      <c r="A34" s="54"/>
      <c r="B34" s="47"/>
      <c r="C34" s="10"/>
      <c r="D34" s="10"/>
      <c r="E34" s="10"/>
      <c r="F34" s="10"/>
      <c r="G34" s="25" t="str">
        <f t="shared" si="0"/>
        <v/>
      </c>
      <c r="H34" s="11" t="str">
        <f>IF(F34="","",IF(F34&gt;=Ausschreibung!$E$23,"Bambini",IF(AND(F34&gt;=Ausschreibung!$D$24,F34&lt;=Ausschreibung!$F$24),"Jugend",IF(AND(F34&gt;=Ausschreibung!$D$25,F34&lt;=Ausschreibung!$F$25),"Junioren","Ü-15"))))</f>
        <v/>
      </c>
      <c r="I34" s="122"/>
      <c r="J34" s="122"/>
    </row>
    <row r="35" spans="1:10" ht="18" x14ac:dyDescent="0.55000000000000004">
      <c r="A35" s="54"/>
      <c r="B35" s="47"/>
      <c r="C35" s="10"/>
      <c r="D35" s="10"/>
      <c r="E35" s="10"/>
      <c r="F35" s="10"/>
      <c r="G35" s="25" t="str">
        <f t="shared" si="0"/>
        <v/>
      </c>
      <c r="H35" s="11" t="str">
        <f>IF(F35="","",IF(F35&gt;=Ausschreibung!$E$23,"Bambini",IF(AND(F35&gt;=Ausschreibung!$D$24,F35&lt;=Ausschreibung!$F$24),"Jugend",IF(AND(F35&gt;=Ausschreibung!$D$25,F35&lt;=Ausschreibung!$F$25),"Junioren","Ü-15"))))</f>
        <v/>
      </c>
      <c r="I35" s="122"/>
      <c r="J35" s="122"/>
    </row>
    <row r="36" spans="1:10" ht="18" x14ac:dyDescent="0.55000000000000004">
      <c r="A36" s="54"/>
      <c r="B36" s="47"/>
      <c r="C36" s="10"/>
      <c r="D36" s="10"/>
      <c r="E36" s="10"/>
      <c r="F36" s="10"/>
      <c r="G36" s="25" t="str">
        <f t="shared" si="0"/>
        <v/>
      </c>
      <c r="H36" s="11" t="str">
        <f>IF(F36="","",IF(F36&gt;=Ausschreibung!$E$23,"Bambini",IF(AND(F36&gt;=Ausschreibung!$D$24,F36&lt;=Ausschreibung!$F$24),"Jugend",IF(AND(F36&gt;=Ausschreibung!$D$25,F36&lt;=Ausschreibung!$F$25),"Junioren","Ü-15"))))</f>
        <v/>
      </c>
      <c r="I36" s="122"/>
      <c r="J36" s="122"/>
    </row>
    <row r="37" spans="1:10" ht="18" x14ac:dyDescent="0.55000000000000004">
      <c r="A37" s="54"/>
      <c r="B37" s="47"/>
      <c r="C37" s="10"/>
      <c r="D37" s="10"/>
      <c r="E37" s="10"/>
      <c r="F37" s="10"/>
      <c r="G37" s="25" t="str">
        <f t="shared" si="0"/>
        <v/>
      </c>
      <c r="H37" s="11" t="str">
        <f>IF(F37="","",IF(F37&gt;=Ausschreibung!$E$23,"Bambini",IF(AND(F37&gt;=Ausschreibung!$D$24,F37&lt;=Ausschreibung!$F$24),"Jugend",IF(AND(F37&gt;=Ausschreibung!$D$25,F37&lt;=Ausschreibung!$F$25),"Junioren","Ü-15"))))</f>
        <v/>
      </c>
      <c r="I37" s="122"/>
      <c r="J37" s="122"/>
    </row>
    <row r="38" spans="1:10" ht="18" x14ac:dyDescent="0.55000000000000004">
      <c r="A38" s="54"/>
      <c r="B38" s="47"/>
      <c r="C38" s="10"/>
      <c r="D38" s="10"/>
      <c r="E38" s="10"/>
      <c r="F38" s="10"/>
      <c r="G38" s="25" t="str">
        <f t="shared" si="0"/>
        <v/>
      </c>
      <c r="H38" s="11" t="str">
        <f>IF(F38="","",IF(F38&gt;=Ausschreibung!$E$23,"Bambini",IF(AND(F38&gt;=Ausschreibung!$D$24,F38&lt;=Ausschreibung!$F$24),"Jugend",IF(AND(F38&gt;=Ausschreibung!$D$25,F38&lt;=Ausschreibung!$F$25),"Junioren","Ü-15"))))</f>
        <v/>
      </c>
      <c r="I38" s="122"/>
      <c r="J38" s="122"/>
    </row>
    <row r="39" spans="1:10" ht="18" x14ac:dyDescent="0.55000000000000004">
      <c r="A39" s="54"/>
      <c r="B39" s="47"/>
      <c r="C39" s="10"/>
      <c r="D39" s="10"/>
      <c r="E39" s="10"/>
      <c r="F39" s="10"/>
      <c r="G39" s="25" t="str">
        <f t="shared" si="0"/>
        <v/>
      </c>
      <c r="H39" s="11" t="str">
        <f>IF(F39="","",IF(F39&gt;=Ausschreibung!$E$23,"Bambini",IF(AND(F39&gt;=Ausschreibung!$D$24,F39&lt;=Ausschreibung!$F$24),"Jugend",IF(AND(F39&gt;=Ausschreibung!$D$25,F39&lt;=Ausschreibung!$F$25),"Junioren","Ü-15"))))</f>
        <v/>
      </c>
      <c r="I39" s="122"/>
      <c r="J39" s="122"/>
    </row>
    <row r="40" spans="1:10" ht="18" x14ac:dyDescent="0.55000000000000004">
      <c r="A40" s="54"/>
      <c r="B40" s="47"/>
      <c r="C40" s="10"/>
      <c r="D40" s="10"/>
      <c r="E40" s="10"/>
      <c r="F40" s="10"/>
      <c r="G40" s="25" t="str">
        <f t="shared" si="0"/>
        <v/>
      </c>
      <c r="H40" s="11" t="str">
        <f>IF(F40="","",IF(F40&gt;=Ausschreibung!$E$23,"Bambini",IF(AND(F40&gt;=Ausschreibung!$D$24,F40&lt;=Ausschreibung!$F$24),"Jugend",IF(AND(F40&gt;=Ausschreibung!$D$25,F40&lt;=Ausschreibung!$F$25),"Junioren","Ü-15"))))</f>
        <v/>
      </c>
      <c r="I40" s="122"/>
      <c r="J40" s="122"/>
    </row>
    <row r="41" spans="1:10" ht="18" x14ac:dyDescent="0.55000000000000004">
      <c r="A41" s="54"/>
      <c r="B41" s="47"/>
      <c r="C41" s="10"/>
      <c r="D41" s="10"/>
      <c r="E41" s="10"/>
      <c r="F41" s="10"/>
      <c r="G41" s="25" t="str">
        <f t="shared" si="0"/>
        <v/>
      </c>
      <c r="H41" s="11" t="str">
        <f>IF(F41="","",IF(F41&gt;=Ausschreibung!$E$23,"Bambini",IF(AND(F41&gt;=Ausschreibung!$D$24,F41&lt;=Ausschreibung!$F$24),"Jugend",IF(AND(F41&gt;=Ausschreibung!$D$25,F41&lt;=Ausschreibung!$F$25),"Junioren","Ü-15"))))</f>
        <v/>
      </c>
      <c r="I41" s="122"/>
      <c r="J41" s="122"/>
    </row>
    <row r="42" spans="1:10" ht="18" x14ac:dyDescent="0.55000000000000004">
      <c r="A42" s="54"/>
      <c r="B42" s="47"/>
      <c r="C42" s="10"/>
      <c r="D42" s="10"/>
      <c r="E42" s="10"/>
      <c r="F42" s="10"/>
      <c r="G42" s="25" t="str">
        <f t="shared" si="0"/>
        <v/>
      </c>
      <c r="H42" s="11" t="str">
        <f>IF(F42="","",IF(F42&gt;=Ausschreibung!$E$23,"Bambini",IF(AND(F42&gt;=Ausschreibung!$D$24,F42&lt;=Ausschreibung!$F$24),"Jugend",IF(AND(F42&gt;=Ausschreibung!$D$25,F42&lt;=Ausschreibung!$F$25),"Junioren","Ü-15"))))</f>
        <v/>
      </c>
      <c r="I42" s="122"/>
      <c r="J42" s="122"/>
    </row>
    <row r="43" spans="1:10" ht="18" x14ac:dyDescent="0.55000000000000004">
      <c r="A43" s="54"/>
      <c r="B43" s="47"/>
      <c r="C43" s="10"/>
      <c r="D43" s="10"/>
      <c r="E43" s="10"/>
      <c r="F43" s="10"/>
      <c r="G43" s="25" t="str">
        <f t="shared" si="0"/>
        <v/>
      </c>
      <c r="H43" s="11" t="str">
        <f>IF(F43="","",IF(F43&gt;=Ausschreibung!$E$23,"Bambini",IF(AND(F43&gt;=Ausschreibung!$D$24,F43&lt;=Ausschreibung!$F$24),"Jugend",IF(AND(F43&gt;=Ausschreibung!$D$25,F43&lt;=Ausschreibung!$F$25),"Junioren","Ü-15"))))</f>
        <v/>
      </c>
      <c r="I43" s="122"/>
      <c r="J43" s="122"/>
    </row>
    <row r="44" spans="1:10" ht="18" x14ac:dyDescent="0.55000000000000004">
      <c r="A44" s="54"/>
      <c r="B44" s="47"/>
      <c r="C44" s="10"/>
      <c r="D44" s="10"/>
      <c r="E44" s="10"/>
      <c r="F44" s="10"/>
      <c r="G44" s="25" t="str">
        <f t="shared" si="0"/>
        <v/>
      </c>
      <c r="H44" s="11" t="str">
        <f>IF(F44="","",IF(F44&gt;=Ausschreibung!$E$23,"Bambini",IF(AND(F44&gt;=Ausschreibung!$D$24,F44&lt;=Ausschreibung!$F$24),"Jugend",IF(AND(F44&gt;=Ausschreibung!$D$25,F44&lt;=Ausschreibung!$F$25),"Junioren","Ü-15"))))</f>
        <v/>
      </c>
      <c r="I44" s="122"/>
      <c r="J44" s="122"/>
    </row>
    <row r="45" spans="1:10" ht="18" x14ac:dyDescent="0.55000000000000004">
      <c r="A45" s="54"/>
      <c r="B45" s="47"/>
      <c r="C45" s="10"/>
      <c r="D45" s="10"/>
      <c r="E45" s="10"/>
      <c r="F45" s="10"/>
      <c r="G45" s="25" t="str">
        <f t="shared" si="0"/>
        <v/>
      </c>
      <c r="H45" s="11" t="str">
        <f>IF(F45="","",IF(F45&gt;=Ausschreibung!$E$23,"Bambini",IF(AND(F45&gt;=Ausschreibung!$D$24,F45&lt;=Ausschreibung!$F$24),"Jugend",IF(AND(F45&gt;=Ausschreibung!$D$25,F45&lt;=Ausschreibung!$F$25),"Junioren","Ü-15"))))</f>
        <v/>
      </c>
      <c r="I45" s="122"/>
      <c r="J45" s="122"/>
    </row>
    <row r="46" spans="1:10" ht="18" x14ac:dyDescent="0.55000000000000004">
      <c r="A46" s="54"/>
      <c r="B46" s="47"/>
      <c r="C46" s="10"/>
      <c r="D46" s="10"/>
      <c r="E46" s="10"/>
      <c r="F46" s="10"/>
      <c r="G46" s="25" t="str">
        <f t="shared" si="0"/>
        <v/>
      </c>
      <c r="H46" s="11" t="str">
        <f>IF(F46="","",IF(F46&gt;=Ausschreibung!$E$23,"Bambini",IF(AND(F46&gt;=Ausschreibung!$D$24,F46&lt;=Ausschreibung!$F$24),"Jugend",IF(AND(F46&gt;=Ausschreibung!$D$25,F46&lt;=Ausschreibung!$F$25),"Junioren","Ü-15"))))</f>
        <v/>
      </c>
      <c r="I46" s="122"/>
      <c r="J46" s="122"/>
    </row>
    <row r="47" spans="1:10" ht="18" x14ac:dyDescent="0.55000000000000004">
      <c r="A47" s="54"/>
      <c r="B47" s="47"/>
      <c r="C47" s="10"/>
      <c r="D47" s="10"/>
      <c r="E47" s="10"/>
      <c r="F47" s="10"/>
      <c r="G47" s="25" t="str">
        <f t="shared" si="0"/>
        <v/>
      </c>
      <c r="H47" s="11" t="str">
        <f>IF(F47="","",IF(F47&gt;=Ausschreibung!$E$23,"Bambini",IF(AND(F47&gt;=Ausschreibung!$D$24,F47&lt;=Ausschreibung!$F$24),"Jugend",IF(AND(F47&gt;=Ausschreibung!$D$25,F47&lt;=Ausschreibung!$F$25),"Junioren","Ü-15"))))</f>
        <v/>
      </c>
      <c r="I47" s="122"/>
      <c r="J47" s="122"/>
    </row>
    <row r="48" spans="1:10" ht="18" x14ac:dyDescent="0.55000000000000004">
      <c r="A48" s="54"/>
      <c r="B48" s="47"/>
      <c r="C48" s="10"/>
      <c r="D48" s="10"/>
      <c r="E48" s="10"/>
      <c r="F48" s="10"/>
      <c r="G48" s="25" t="str">
        <f t="shared" si="0"/>
        <v/>
      </c>
      <c r="H48" s="11" t="str">
        <f>IF(F48="","",IF(F48&gt;=Ausschreibung!$E$23,"Bambini",IF(AND(F48&gt;=Ausschreibung!$D$24,F48&lt;=Ausschreibung!$F$24),"Jugend",IF(AND(F48&gt;=Ausschreibung!$D$25,F48&lt;=Ausschreibung!$F$25),"Junioren","Ü-15"))))</f>
        <v/>
      </c>
      <c r="I48" s="122"/>
      <c r="J48" s="122"/>
    </row>
    <row r="49" spans="1:10" ht="18" x14ac:dyDescent="0.55000000000000004">
      <c r="A49" s="54"/>
      <c r="B49" s="47"/>
      <c r="C49" s="10"/>
      <c r="D49" s="10"/>
      <c r="E49" s="10"/>
      <c r="F49" s="10"/>
      <c r="G49" s="25" t="str">
        <f t="shared" si="0"/>
        <v/>
      </c>
      <c r="H49" s="11" t="str">
        <f>IF(F49="","",IF(F49&gt;=Ausschreibung!$E$23,"Bambini",IF(AND(F49&gt;=Ausschreibung!$D$24,F49&lt;=Ausschreibung!$F$24),"Jugend",IF(AND(F49&gt;=Ausschreibung!$D$25,F49&lt;=Ausschreibung!$F$25),"Junioren","Ü-15"))))</f>
        <v/>
      </c>
      <c r="I49" s="122"/>
      <c r="J49" s="122"/>
    </row>
    <row r="50" spans="1:10" ht="18" x14ac:dyDescent="0.55000000000000004">
      <c r="A50" s="54"/>
      <c r="B50" s="47"/>
      <c r="C50" s="10"/>
      <c r="D50" s="10"/>
      <c r="E50" s="10"/>
      <c r="F50" s="10"/>
      <c r="G50" s="25" t="str">
        <f t="shared" si="0"/>
        <v/>
      </c>
      <c r="H50" s="11" t="str">
        <f>IF(F50="","",IF(F50&gt;=Ausschreibung!$E$23,"Bambini",IF(AND(F50&gt;=Ausschreibung!$D$24,F50&lt;=Ausschreibung!$F$24),"Jugend",IF(AND(F50&gt;=Ausschreibung!$D$25,F50&lt;=Ausschreibung!$F$25),"Junioren","Ü-15"))))</f>
        <v/>
      </c>
      <c r="I50" s="122"/>
      <c r="J50" s="122"/>
    </row>
    <row r="51" spans="1:10" x14ac:dyDescent="0.45">
      <c r="H51" s="7" t="str">
        <f>IF(F51="","",IF(F51&gt;=Ausschreibung!$E$23,"Bambini",IF(AND(F51&gt;=Ausschreibung!$D$24,F51&lt;=Ausschreibung!$F$24),"Jugend",IF(AND(F51&gt;=Ausschreibung!$D$25,F51&lt;=Ausschreibung!$F$25),"Junioren","Ü15"))))</f>
        <v/>
      </c>
    </row>
    <row r="52" spans="1:10" x14ac:dyDescent="0.45">
      <c r="H52" s="7" t="str">
        <f>IF(F52="","",IF(F52&gt;=Ausschreibung!$E$23,"Bambini",IF(AND(F52&gt;=Ausschreibung!$D$24,F52&lt;=Ausschreibung!$F$24),"Jugend",IF(AND(F52&gt;=Ausschreibung!$D$25,F52&lt;=Ausschreibung!$F$25),"Junioren","Ü15"))))</f>
        <v/>
      </c>
    </row>
  </sheetData>
  <sheetProtection algorithmName="SHA-512" hashValue="7db8vtTQctm7drc5f+P+nfyPsPJxXUgjUB69JhEAaeRFHLt//vDM62aDAiTjP2XvNwG3t9RVn4s6ktaOSvw+4Q==" saltValue="8T4z9vrZF8+kYmshb4FT/g==" spinCount="100000" sheet="1" selectLockedCells="1"/>
  <mergeCells count="44">
    <mergeCell ref="C13:D13"/>
    <mergeCell ref="C10:D10"/>
    <mergeCell ref="F10:G10"/>
    <mergeCell ref="A1:E1"/>
    <mergeCell ref="C3:F3"/>
    <mergeCell ref="C4:F4"/>
    <mergeCell ref="C5:F5"/>
    <mergeCell ref="C7:D7"/>
    <mergeCell ref="C8:D8"/>
    <mergeCell ref="C9:D9"/>
    <mergeCell ref="C11:D11"/>
    <mergeCell ref="C12:D12"/>
    <mergeCell ref="I20:J20"/>
    <mergeCell ref="I19:J19"/>
    <mergeCell ref="I21:J21"/>
    <mergeCell ref="I22:J22"/>
    <mergeCell ref="I23:J23"/>
    <mergeCell ref="I24:J24"/>
    <mergeCell ref="I25:J25"/>
    <mergeCell ref="I26:J26"/>
    <mergeCell ref="I27:J27"/>
    <mergeCell ref="I28:J28"/>
    <mergeCell ref="I29:J29"/>
    <mergeCell ref="I30:J30"/>
    <mergeCell ref="I31:J31"/>
    <mergeCell ref="I32:J32"/>
    <mergeCell ref="I33:J33"/>
    <mergeCell ref="I34:J34"/>
    <mergeCell ref="I35:J35"/>
    <mergeCell ref="I36:J36"/>
    <mergeCell ref="I37:J37"/>
    <mergeCell ref="I38:J38"/>
    <mergeCell ref="I39:J39"/>
    <mergeCell ref="I40:J40"/>
    <mergeCell ref="I41:J41"/>
    <mergeCell ref="I42:J42"/>
    <mergeCell ref="I43:J43"/>
    <mergeCell ref="I49:J49"/>
    <mergeCell ref="I50:J50"/>
    <mergeCell ref="I44:J44"/>
    <mergeCell ref="I45:J45"/>
    <mergeCell ref="I46:J46"/>
    <mergeCell ref="I47:J47"/>
    <mergeCell ref="I48:J48"/>
  </mergeCells>
  <phoneticPr fontId="12" type="noConversion"/>
  <dataValidations xWindow="8" yWindow="792" count="3">
    <dataValidation type="list" allowBlank="1" showInputMessage="1" showErrorMessage="1" sqref="E20:E50" xr:uid="{E57AFE43-A2F3-45BC-BC65-9D9834197606}">
      <formula1>"Tanzmariechen,Tanzmajor"</formula1>
    </dataValidation>
    <dataValidation type="list" allowBlank="1" showInputMessage="1" showErrorMessage="1" sqref="B20:B50" xr:uid="{0833641A-1C36-4224-B0A9-64170C25D77E}">
      <formula1>"*"</formula1>
    </dataValidation>
    <dataValidation type="list" allowBlank="1" showErrorMessage="1" promptTitle="bitte angeben" prompt="Hier auswählen, ob ein BDK-Ausweis vorhanden ist bzw. nicht oder ob dieser beantragt ist" sqref="A20:A50" xr:uid="{7BBB9D00-57E1-4B63-A666-43D894B00AB2}">
      <formula1>"Ja,Nein,beantragt"</formula1>
    </dataValidation>
  </dataValidations>
  <pageMargins left="0.7" right="0.7" top="0.78740157499999996" bottom="0.78740157499999996"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F61215-A766-4B27-A02E-1EF4CDCF9BA4}">
  <sheetPr codeName="Tabelle4"/>
  <dimension ref="A1:K50"/>
  <sheetViews>
    <sheetView showGridLines="0" showRowColHeaders="0" zoomScaleNormal="100" workbookViewId="0">
      <selection activeCell="I21" sqref="I21:J21"/>
    </sheetView>
  </sheetViews>
  <sheetFormatPr baseColWidth="10" defaultRowHeight="14.25" x14ac:dyDescent="0.45"/>
  <cols>
    <col min="1" max="1" width="15.1328125" bestFit="1" customWidth="1"/>
    <col min="2" max="2" width="10" bestFit="1" customWidth="1"/>
    <col min="3" max="4" width="25.73046875" customWidth="1"/>
    <col min="5" max="5" width="11.3984375" style="7"/>
    <col min="6" max="6" width="19" customWidth="1"/>
    <col min="7" max="7" width="11.3984375" style="29" hidden="1" customWidth="1"/>
    <col min="8" max="8" width="4.265625" style="33" bestFit="1" customWidth="1"/>
  </cols>
  <sheetData>
    <row r="1" spans="1:6" x14ac:dyDescent="0.45">
      <c r="A1" s="95" t="s">
        <v>47</v>
      </c>
      <c r="B1" s="95"/>
      <c r="C1" s="95"/>
      <c r="D1" s="95"/>
      <c r="E1" s="6"/>
      <c r="F1" s="6"/>
    </row>
    <row r="3" spans="1:6" x14ac:dyDescent="0.45">
      <c r="A3" s="2" t="s">
        <v>48</v>
      </c>
      <c r="B3" s="2"/>
      <c r="C3" s="102">
        <f>'meldender Verein'!$B$3</f>
        <v>0</v>
      </c>
      <c r="D3" s="102"/>
      <c r="E3" s="102"/>
    </row>
    <row r="4" spans="1:6" x14ac:dyDescent="0.45">
      <c r="A4" s="2" t="s">
        <v>39</v>
      </c>
      <c r="B4" s="2"/>
      <c r="C4" s="102">
        <f>'meldender Verein'!$B$4</f>
        <v>0</v>
      </c>
      <c r="D4" s="102"/>
      <c r="E4" s="102"/>
    </row>
    <row r="5" spans="1:6" x14ac:dyDescent="0.45">
      <c r="A5" t="s">
        <v>49</v>
      </c>
      <c r="C5" s="102">
        <f>'meldender Verein'!$B$5</f>
        <v>0</v>
      </c>
      <c r="D5" s="102"/>
      <c r="E5" s="102"/>
    </row>
    <row r="7" spans="1:6" x14ac:dyDescent="0.45">
      <c r="A7" t="s">
        <v>50</v>
      </c>
      <c r="C7" s="103">
        <f>'meldender Verein'!$B$7</f>
        <v>0</v>
      </c>
      <c r="D7" s="103"/>
      <c r="E7" s="6"/>
      <c r="F7" s="4"/>
    </row>
    <row r="8" spans="1:6" x14ac:dyDescent="0.45">
      <c r="A8" t="s">
        <v>40</v>
      </c>
      <c r="C8" s="103">
        <f>'meldender Verein'!$B$8</f>
        <v>0</v>
      </c>
      <c r="D8" s="103"/>
    </row>
    <row r="9" spans="1:6" x14ac:dyDescent="0.45">
      <c r="A9" t="s">
        <v>41</v>
      </c>
      <c r="C9" s="103">
        <f>'meldender Verein'!$B$9</f>
        <v>0</v>
      </c>
      <c r="D9" s="103"/>
    </row>
    <row r="10" spans="1:6" x14ac:dyDescent="0.45">
      <c r="C10" s="77"/>
      <c r="D10" s="77"/>
      <c r="E10" s="77"/>
      <c r="F10" s="77"/>
    </row>
    <row r="11" spans="1:6" x14ac:dyDescent="0.45">
      <c r="A11" t="s">
        <v>51</v>
      </c>
      <c r="C11" s="102">
        <f>'meldender Verein'!$B$11</f>
        <v>0</v>
      </c>
      <c r="D11" s="102"/>
    </row>
    <row r="12" spans="1:6" x14ac:dyDescent="0.45">
      <c r="A12" t="s">
        <v>52</v>
      </c>
      <c r="C12" s="102">
        <f>'meldender Verein'!$B$12</f>
        <v>0</v>
      </c>
      <c r="D12" s="102"/>
    </row>
    <row r="13" spans="1:6" x14ac:dyDescent="0.45">
      <c r="A13" t="s">
        <v>42</v>
      </c>
      <c r="C13" s="102">
        <f>'meldender Verein'!$B$13</f>
        <v>0</v>
      </c>
      <c r="D13" s="102"/>
    </row>
    <row r="16" spans="1:6" x14ac:dyDescent="0.45">
      <c r="A16" t="s">
        <v>53</v>
      </c>
      <c r="D16" s="13">
        <f>Ausschreibung!B19</f>
        <v>45983</v>
      </c>
    </row>
    <row r="17" spans="1:11" x14ac:dyDescent="0.45">
      <c r="A17" t="s">
        <v>71</v>
      </c>
      <c r="D17" s="8"/>
      <c r="E17" s="23"/>
    </row>
    <row r="18" spans="1:11" x14ac:dyDescent="0.45">
      <c r="A18" s="5" t="s">
        <v>26</v>
      </c>
      <c r="B18" s="5"/>
      <c r="C18" s="22">
        <f>COUNTA(C20:C49)/2*17</f>
        <v>0</v>
      </c>
    </row>
    <row r="19" spans="1:11" ht="28.9" customHeight="1" thickBot="1" x14ac:dyDescent="0.5">
      <c r="A19" s="12" t="s">
        <v>135</v>
      </c>
      <c r="B19" s="12" t="s">
        <v>104</v>
      </c>
      <c r="C19" s="9" t="s">
        <v>59</v>
      </c>
      <c r="D19" s="9" t="s">
        <v>60</v>
      </c>
      <c r="E19" s="9" t="s">
        <v>65</v>
      </c>
      <c r="F19" s="9" t="s">
        <v>64</v>
      </c>
      <c r="H19" s="34"/>
      <c r="I19" s="121" t="s">
        <v>155</v>
      </c>
      <c r="J19" s="87"/>
      <c r="K19" s="30"/>
    </row>
    <row r="20" spans="1:11" x14ac:dyDescent="0.45">
      <c r="A20" s="19"/>
      <c r="B20" s="48"/>
      <c r="C20" s="19"/>
      <c r="D20" s="19"/>
      <c r="E20" s="19"/>
      <c r="F20" s="31" t="str">
        <f>IF(E20="","",IF(E20&gt;=Ausschreibung!$E$23,"Bambini",IF(AND(E20&gt;=Ausschreibung!$D$24,E20&lt;=Ausschreibung!$F$24),"Jugend",IF(AND(E20&gt;=Ausschreibung!$D$25,E20&lt;=Ausschreibung!$F$25),"Junioren","Ü-15"))))</f>
        <v/>
      </c>
      <c r="G20" s="29" t="str">
        <f>IF(E20="","",IF(F20=F21,1,IF(E20&lt;E21,2,0)))</f>
        <v/>
      </c>
      <c r="H20" s="104">
        <f>IF(Tabelle1[[#This Row],[Spalte5]]&gt;E21,Tabelle1[[#This Row],[Spalte5]]-E21,E21-Tabelle1[[#This Row],[Spalte5]])</f>
        <v>0</v>
      </c>
      <c r="I20" s="122"/>
      <c r="J20" s="122"/>
      <c r="K20" s="7"/>
    </row>
    <row r="21" spans="1:11" ht="14.65" thickBot="1" x14ac:dyDescent="0.5">
      <c r="A21" s="20"/>
      <c r="B21" s="49"/>
      <c r="C21" s="20"/>
      <c r="D21" s="20"/>
      <c r="E21" s="20"/>
      <c r="F21" s="32" t="str">
        <f>IF(E21="","",IF(E21&gt;=Ausschreibung!$E$23,"Bambini",IF(AND(E21&gt;=Ausschreibung!$D$24,E21&lt;=Ausschreibung!$F$24),"Jugend",IF(AND(E21&gt;=Ausschreibung!$D$25,E21&lt;=Ausschreibung!$F$25),"Junioren","Ü-15"))))</f>
        <v/>
      </c>
      <c r="G21" s="29" t="str">
        <f>IF(E21="","",IF(F20=F21,1,IF(E21&lt;E20,2,0)))</f>
        <v/>
      </c>
      <c r="H21" s="105"/>
      <c r="I21" s="122"/>
      <c r="J21" s="122"/>
      <c r="K21" s="7"/>
    </row>
    <row r="22" spans="1:11" x14ac:dyDescent="0.45">
      <c r="A22" s="19"/>
      <c r="B22" s="48"/>
      <c r="C22" s="19"/>
      <c r="D22" s="19"/>
      <c r="E22" s="19"/>
      <c r="F22" s="31" t="str">
        <f>IF(E22="","",IF(E22&gt;=Ausschreibung!$E$23,"Bambini",IF(AND(E22&gt;=Ausschreibung!$D$24,E22&lt;=Ausschreibung!$F$24),"Jugend",IF(AND(E22&gt;=Ausschreibung!$D$25,E22&lt;=Ausschreibung!$F$25),"Junioren","Ü-15"))))</f>
        <v/>
      </c>
      <c r="G22" s="29" t="str">
        <f t="shared" ref="G22:G28" si="0">IF(E22="","",IF(F22=F23,1,IF(E22&lt;E23,2,0)))</f>
        <v/>
      </c>
      <c r="H22" s="104">
        <f>IF(Tabelle1[[#This Row],[Spalte5]]&gt;E23,Tabelle1[[#This Row],[Spalte5]]-E23,E23-Tabelle1[[#This Row],[Spalte5]])</f>
        <v>0</v>
      </c>
      <c r="I22" s="122"/>
      <c r="J22" s="122"/>
    </row>
    <row r="23" spans="1:11" ht="14.65" thickBot="1" x14ac:dyDescent="0.5">
      <c r="A23" s="20"/>
      <c r="B23" s="49"/>
      <c r="C23" s="20"/>
      <c r="D23" s="20"/>
      <c r="E23" s="20"/>
      <c r="F23" s="32" t="str">
        <f>IF(E23="","",IF(E23&gt;=Ausschreibung!$E$23,"Bambini",IF(AND(E23&gt;=Ausschreibung!$D$24,E23&lt;=Ausschreibung!$F$24),"Jugend",IF(AND(E23&gt;=Ausschreibung!$D$25,E23&lt;=Ausschreibung!$F$25),"Junioren","Ü-15"))))</f>
        <v/>
      </c>
      <c r="G23" s="29" t="str">
        <f>IF(E23="","",IF(F23=F22,1,IF(E23&lt;E22,2,0)))</f>
        <v/>
      </c>
      <c r="H23" s="105"/>
      <c r="I23" s="122"/>
      <c r="J23" s="122"/>
    </row>
    <row r="24" spans="1:11" x14ac:dyDescent="0.45">
      <c r="A24" s="19"/>
      <c r="B24" s="48"/>
      <c r="C24" s="19"/>
      <c r="D24" s="19"/>
      <c r="E24" s="19"/>
      <c r="F24" s="31" t="str">
        <f>IF(E24="","",IF(E24&gt;=Ausschreibung!$E$23,"Bambini",IF(AND(E24&gt;=Ausschreibung!$D$24,E24&lt;=Ausschreibung!$F$24),"Jugend",IF(AND(E24&gt;=Ausschreibung!$D$25,E24&lt;=Ausschreibung!$F$25),"Junioren","Ü-15"))))</f>
        <v/>
      </c>
      <c r="G24" s="29" t="str">
        <f t="shared" si="0"/>
        <v/>
      </c>
      <c r="H24" s="104">
        <f>IF(Tabelle1[[#This Row],[Spalte5]]&gt;E25,Tabelle1[[#This Row],[Spalte5]]-E25,E25-Tabelle1[[#This Row],[Spalte5]])</f>
        <v>0</v>
      </c>
      <c r="I24" s="122"/>
      <c r="J24" s="122"/>
    </row>
    <row r="25" spans="1:11" ht="14.65" thickBot="1" x14ac:dyDescent="0.5">
      <c r="A25" s="20"/>
      <c r="B25" s="49"/>
      <c r="C25" s="20"/>
      <c r="D25" s="20"/>
      <c r="E25" s="20"/>
      <c r="F25" s="32" t="str">
        <f>IF(E25="","",IF(E25&gt;=Ausschreibung!$E$23,"Bambini",IF(AND(E25&gt;=Ausschreibung!$D$24,E25&lt;=Ausschreibung!$F$24),"Jugend",IF(AND(E25&gt;=Ausschreibung!$D$25,E25&lt;=Ausschreibung!$F$25),"Junioren","Ü-15"))))</f>
        <v/>
      </c>
      <c r="G25" s="29" t="str">
        <f>IF(E25="","",IF(F25=F24,1,IF(E25&lt;E24,2,0)))</f>
        <v/>
      </c>
      <c r="H25" s="105"/>
      <c r="I25" s="122"/>
      <c r="J25" s="122"/>
    </row>
    <row r="26" spans="1:11" x14ac:dyDescent="0.45">
      <c r="A26" s="19"/>
      <c r="B26" s="48"/>
      <c r="C26" s="19"/>
      <c r="D26" s="19"/>
      <c r="E26" s="19"/>
      <c r="F26" s="31" t="str">
        <f>IF(E26="","",IF(E26&gt;=Ausschreibung!$E$23,"Bambini",IF(AND(E26&gt;=Ausschreibung!$D$24,E26&lt;=Ausschreibung!$F$24),"Jugend",IF(AND(E26&gt;=Ausschreibung!$D$25,E26&lt;=Ausschreibung!$F$25),"Junioren","Ü-15"))))</f>
        <v/>
      </c>
      <c r="G26" s="29" t="str">
        <f t="shared" si="0"/>
        <v/>
      </c>
      <c r="H26" s="104">
        <f>IF(Tabelle1[[#This Row],[Spalte5]]&gt;E27,Tabelle1[[#This Row],[Spalte5]]-E27,E27-Tabelle1[[#This Row],[Spalte5]])</f>
        <v>0</v>
      </c>
      <c r="I26" s="122"/>
      <c r="J26" s="122"/>
    </row>
    <row r="27" spans="1:11" ht="14.65" thickBot="1" x14ac:dyDescent="0.5">
      <c r="A27" s="20"/>
      <c r="B27" s="49"/>
      <c r="C27" s="20"/>
      <c r="D27" s="20"/>
      <c r="E27" s="20"/>
      <c r="F27" s="32" t="str">
        <f>IF(E27="","",IF(E27&gt;=Ausschreibung!$E$23,"Bambini",IF(AND(E27&gt;=Ausschreibung!$D$24,E27&lt;=Ausschreibung!$F$24),"Jugend",IF(AND(E27&gt;=Ausschreibung!$D$25,E27&lt;=Ausschreibung!$F$25),"Junioren","Ü-15"))))</f>
        <v/>
      </c>
      <c r="G27" s="29" t="str">
        <f>IF(E27="","",IF(F27=F26,1,IF(E27&lt;E26,2,0)))</f>
        <v/>
      </c>
      <c r="H27" s="105"/>
      <c r="I27" s="122"/>
      <c r="J27" s="122"/>
    </row>
    <row r="28" spans="1:11" x14ac:dyDescent="0.45">
      <c r="A28" s="19"/>
      <c r="B28" s="48"/>
      <c r="C28" s="19"/>
      <c r="D28" s="19"/>
      <c r="E28" s="19"/>
      <c r="F28" s="31" t="str">
        <f>IF(E28="","",IF(E28&gt;=Ausschreibung!$E$23,"Bambini",IF(AND(E28&gt;=Ausschreibung!$D$24,E28&lt;=Ausschreibung!$F$24),"Jugend",IF(AND(E28&gt;=Ausschreibung!$D$25,E28&lt;=Ausschreibung!$F$25),"Junioren","Ü-15"))))</f>
        <v/>
      </c>
      <c r="G28" s="29" t="str">
        <f t="shared" si="0"/>
        <v/>
      </c>
      <c r="H28" s="104">
        <f>IF(Tabelle1[[#This Row],[Spalte5]]&gt;E29,Tabelle1[[#This Row],[Spalte5]]-E29,E29-E28)</f>
        <v>0</v>
      </c>
      <c r="I28" s="122"/>
      <c r="J28" s="122"/>
    </row>
    <row r="29" spans="1:11" ht="14.65" thickBot="1" x14ac:dyDescent="0.5">
      <c r="A29" s="20"/>
      <c r="B29" s="49"/>
      <c r="C29" s="20"/>
      <c r="D29" s="20"/>
      <c r="E29" s="20"/>
      <c r="F29" s="32" t="str">
        <f>IF(E29="","",IF(E29&gt;=Ausschreibung!$E$23,"Bambini",IF(AND(E29&gt;=Ausschreibung!$D$24,E29&lt;=Ausschreibung!$F$24),"Jugend",IF(AND(E29&gt;=Ausschreibung!$D$25,E29&lt;=Ausschreibung!$F$25),"Junioren","Ü-15"))))</f>
        <v/>
      </c>
      <c r="G29" s="29" t="str">
        <f>IF(E29="","",IF(F29=F28,1,IF(E29&lt;E28,2,0)))</f>
        <v/>
      </c>
      <c r="H29" s="105"/>
      <c r="I29" s="122"/>
      <c r="J29" s="122"/>
    </row>
    <row r="30" spans="1:11" x14ac:dyDescent="0.45">
      <c r="A30" s="19"/>
      <c r="B30" s="48"/>
      <c r="C30" s="19"/>
      <c r="D30" s="19"/>
      <c r="E30" s="19"/>
      <c r="F30" s="31" t="str">
        <f>IF(E30="","",IF(E30&gt;=Ausschreibung!$E$23,"Bambini",IF(AND(E30&gt;=Ausschreibung!$D$24,E30&lt;=Ausschreibung!$F$24),"Jugend",IF(AND(E30&gt;=Ausschreibung!$D$25,E30&lt;=Ausschreibung!$F$25),"Junioren","Ü-15"))))</f>
        <v/>
      </c>
      <c r="G30" s="29" t="str">
        <f>IF(E30="","",IF(OR(F30=F31,F31=F30),1,IF(E30&lt;E31,2,0)))</f>
        <v/>
      </c>
      <c r="H30" s="104">
        <f>IF(Tabelle1[[#This Row],[Spalte5]]&gt;E31,Tabelle1[[#This Row],[Spalte5]]-E31,E31-E30)</f>
        <v>0</v>
      </c>
      <c r="I30" s="122"/>
      <c r="J30" s="122"/>
    </row>
    <row r="31" spans="1:11" ht="14.65" thickBot="1" x14ac:dyDescent="0.5">
      <c r="A31" s="20"/>
      <c r="B31" s="49"/>
      <c r="C31" s="20"/>
      <c r="D31" s="20"/>
      <c r="E31" s="20"/>
      <c r="F31" s="32" t="str">
        <f>IF(E31="","",IF(E31&gt;=Ausschreibung!$E$23,"Bambini",IF(AND(E31&gt;=Ausschreibung!$D$24,E31&lt;=Ausschreibung!$F$24),"Jugend",IF(AND(E31&gt;=Ausschreibung!$D$25,E31&lt;=Ausschreibung!$F$25),"Junioren","Ü-15"))))</f>
        <v/>
      </c>
      <c r="G31" s="29" t="str">
        <f>IF(E31="","",IF(OR(F31=F30,F30=F31),1,IF(E31&lt;E30,2,0)))</f>
        <v/>
      </c>
      <c r="H31" s="105"/>
      <c r="I31" s="122"/>
      <c r="J31" s="122"/>
    </row>
    <row r="32" spans="1:11" x14ac:dyDescent="0.45">
      <c r="A32" s="19"/>
      <c r="B32" s="48"/>
      <c r="C32" s="19"/>
      <c r="D32" s="19"/>
      <c r="E32" s="19"/>
      <c r="F32" s="31" t="str">
        <f>IF(E32="","",IF(E32&gt;=Ausschreibung!$E$23,"Bambini",IF(AND(E32&gt;=Ausschreibung!$D$24,E32&lt;=Ausschreibung!$F$24),"Jugend",IF(AND(E32&gt;=Ausschreibung!$D$25,E32&lt;=Ausschreibung!$F$25),"Junioren","Ü-15"))))</f>
        <v/>
      </c>
      <c r="G32" s="29" t="str">
        <f>IF(E32="","",IF(OR(F32=F33,F33=F32),1,IF(E32&lt;E33,2,0)))</f>
        <v/>
      </c>
      <c r="H32" s="104">
        <f>IF(Tabelle1[[#This Row],[Spalte5]]&gt;E33,Tabelle1[[#This Row],[Spalte5]]-E33,E33-E32)</f>
        <v>0</v>
      </c>
      <c r="I32" s="122"/>
      <c r="J32" s="122"/>
    </row>
    <row r="33" spans="1:10" ht="14.65" thickBot="1" x14ac:dyDescent="0.5">
      <c r="A33" s="20"/>
      <c r="B33" s="49"/>
      <c r="C33" s="20"/>
      <c r="D33" s="20"/>
      <c r="E33" s="20"/>
      <c r="F33" s="32" t="str">
        <f>IF(E33="","",IF(E33&gt;=Ausschreibung!$E$23,"Bambini",IF(AND(E33&gt;=Ausschreibung!$D$24,E33&lt;=Ausschreibung!$F$24),"Jugend",IF(AND(E33&gt;=Ausschreibung!$D$25,E33&lt;=Ausschreibung!$F$25),"Junioren","Ü-15"))))</f>
        <v/>
      </c>
      <c r="G33" s="29" t="str">
        <f>IF(E33="","",IF(OR(F33=F32,F32=F33),1,IF(E33&lt;E32,2,0)))</f>
        <v/>
      </c>
      <c r="H33" s="105"/>
      <c r="I33" s="122"/>
      <c r="J33" s="122"/>
    </row>
    <row r="34" spans="1:10" x14ac:dyDescent="0.45">
      <c r="A34" s="19"/>
      <c r="B34" s="48"/>
      <c r="C34" s="19"/>
      <c r="D34" s="19"/>
      <c r="E34" s="19"/>
      <c r="F34" s="31" t="str">
        <f>IF(E34="","",IF(E34&gt;=Ausschreibung!$E$23,"Bambini",IF(AND(E34&gt;=Ausschreibung!$D$24,E34&lt;=Ausschreibung!$F$24),"Jugend",IF(AND(E34&gt;=Ausschreibung!$D$25,E34&lt;=Ausschreibung!$F$25),"Junioren","Ü-15"))))</f>
        <v/>
      </c>
      <c r="G34" s="29" t="str">
        <f>IF(E34="","",IF(OR(F34=F35,F35=F34),1,IF(E34&lt;E35,2,0)))</f>
        <v/>
      </c>
      <c r="H34" s="104">
        <f>IF(Tabelle1[[#This Row],[Spalte5]]&gt;E35,Tabelle1[[#This Row],[Spalte5]]-E35,E35-E34)</f>
        <v>0</v>
      </c>
      <c r="I34" s="122"/>
      <c r="J34" s="122"/>
    </row>
    <row r="35" spans="1:10" ht="14.65" thickBot="1" x14ac:dyDescent="0.5">
      <c r="A35" s="20"/>
      <c r="B35" s="49"/>
      <c r="C35" s="20"/>
      <c r="D35" s="20"/>
      <c r="E35" s="20"/>
      <c r="F35" s="32" t="str">
        <f>IF(E35="","",IF(E35&gt;=Ausschreibung!$E$23,"Bambini",IF(AND(E35&gt;=Ausschreibung!$D$24,E35&lt;=Ausschreibung!$F$24),"Jugend",IF(AND(E35&gt;=Ausschreibung!$D$25,E35&lt;=Ausschreibung!$F$25),"Junioren","Ü-15"))))</f>
        <v/>
      </c>
      <c r="G35" s="29" t="str">
        <f>IF(E35="","",IF(OR(F35=F34,F34=F35),1,IF(E35&lt;E34,2,0)))</f>
        <v/>
      </c>
      <c r="H35" s="105"/>
      <c r="I35" s="122"/>
      <c r="J35" s="122"/>
    </row>
    <row r="36" spans="1:10" x14ac:dyDescent="0.45">
      <c r="A36" s="19"/>
      <c r="B36" s="48"/>
      <c r="C36" s="19"/>
      <c r="D36" s="19"/>
      <c r="E36" s="19"/>
      <c r="F36" s="31" t="str">
        <f>IF(E36="","",IF(E36&gt;=Ausschreibung!$E$23,"Bambini",IF(AND(E36&gt;=Ausschreibung!$D$24,E36&lt;=Ausschreibung!$F$24),"Jugend",IF(AND(E36&gt;=Ausschreibung!$D$25,E36&lt;=Ausschreibung!$F$25),"Junioren","Ü-15"))))</f>
        <v/>
      </c>
      <c r="G36" s="29" t="str">
        <f>IF(E36="","",IF(OR(F36=F37,F37=F36),1,IF(E36&lt;E37,2,0)))</f>
        <v/>
      </c>
      <c r="H36" s="104">
        <f>IF(Tabelle1[[#This Row],[Spalte5]]&gt;E37,E36-E37,E37-E36)</f>
        <v>0</v>
      </c>
      <c r="I36" s="122"/>
      <c r="J36" s="122"/>
    </row>
    <row r="37" spans="1:10" ht="14.65" thickBot="1" x14ac:dyDescent="0.5">
      <c r="A37" s="20"/>
      <c r="B37" s="49"/>
      <c r="C37" s="20"/>
      <c r="D37" s="20"/>
      <c r="E37" s="20"/>
      <c r="F37" s="32" t="str">
        <f>IF(E37="","",IF(E37&gt;=Ausschreibung!$E$23,"Bambini",IF(AND(E37&gt;=Ausschreibung!$D$24,E37&lt;=Ausschreibung!$F$24),"Jugend",IF(AND(E37&gt;=Ausschreibung!$D$25,E37&lt;=Ausschreibung!$F$25),"Junioren","Ü-15"))))</f>
        <v/>
      </c>
      <c r="G37" s="29" t="str">
        <f>IF(E37="","",IF(OR(F37=F36,F36=F37),1,IF(E37&lt;E36,2,0)))</f>
        <v/>
      </c>
      <c r="H37" s="105"/>
      <c r="I37" s="122"/>
      <c r="J37" s="122"/>
    </row>
    <row r="38" spans="1:10" x14ac:dyDescent="0.45">
      <c r="A38" s="19"/>
      <c r="B38" s="48"/>
      <c r="C38" s="19"/>
      <c r="D38" s="19"/>
      <c r="E38" s="19"/>
      <c r="F38" s="31" t="str">
        <f>IF(E38="","",IF(E38&gt;=Ausschreibung!$E$23,"Bambini",IF(AND(E38&gt;=Ausschreibung!$D$24,E38&lt;=Ausschreibung!$F$24),"Jugend",IF(AND(E38&gt;=Ausschreibung!$D$25,E38&lt;=Ausschreibung!$F$25),"Junioren","Ü-15"))))</f>
        <v/>
      </c>
      <c r="G38" s="29" t="str">
        <f>IF(E38="","",IF(OR(F38=F39,F39=F38),1,IF(E38&lt;E39,2,0)))</f>
        <v/>
      </c>
      <c r="H38" s="104">
        <f>IF(E38&gt;E39,E38-E39,E39-E38)</f>
        <v>0</v>
      </c>
      <c r="I38" s="122"/>
      <c r="J38" s="122"/>
    </row>
    <row r="39" spans="1:10" ht="14.65" thickBot="1" x14ac:dyDescent="0.5">
      <c r="A39" s="20"/>
      <c r="B39" s="49"/>
      <c r="C39" s="20"/>
      <c r="D39" s="20"/>
      <c r="E39" s="20"/>
      <c r="F39" s="32" t="str">
        <f>IF(E39="","",IF(E39&gt;=Ausschreibung!$E$23,"Bambini",IF(AND(E39&gt;=Ausschreibung!$D$24,E39&lt;=Ausschreibung!$F$24),"Jugend",IF(AND(E39&gt;=Ausschreibung!$D$25,E39&lt;=Ausschreibung!$F$25),"Junioren","Ü-15"))))</f>
        <v/>
      </c>
      <c r="G39" s="29" t="str">
        <f>IF(E39="","",IF(OR(F39=F38,F38=F39),1,IF(E39&lt;E38,2,0)))</f>
        <v/>
      </c>
      <c r="H39" s="105"/>
      <c r="I39" s="122"/>
      <c r="J39" s="122"/>
    </row>
    <row r="40" spans="1:10" x14ac:dyDescent="0.45">
      <c r="A40" s="19"/>
      <c r="B40" s="48"/>
      <c r="C40" s="19"/>
      <c r="D40" s="19"/>
      <c r="E40" s="19"/>
      <c r="F40" s="31" t="str">
        <f>IF(E40="","",IF(E40&gt;=Ausschreibung!$E$23,"Bambini",IF(AND(E40&gt;=Ausschreibung!$D$24,E40&lt;=Ausschreibung!$F$24),"Jugend",IF(AND(E40&gt;=Ausschreibung!$D$25,E40&lt;=Ausschreibung!$F$25),"Junioren","Ü-15"))))</f>
        <v/>
      </c>
      <c r="G40" s="29" t="str">
        <f>IF(E40="","",IF(OR(F40=F41,F41=F40),1,IF(E40&lt;E41,2,0)))</f>
        <v/>
      </c>
      <c r="H40" s="104">
        <f>IF(E40&gt;E41,E40-E41,E41-E40)</f>
        <v>0</v>
      </c>
      <c r="I40" s="122"/>
      <c r="J40" s="122"/>
    </row>
    <row r="41" spans="1:10" ht="14.65" thickBot="1" x14ac:dyDescent="0.5">
      <c r="A41" s="20"/>
      <c r="B41" s="49"/>
      <c r="C41" s="20"/>
      <c r="D41" s="20"/>
      <c r="E41" s="20"/>
      <c r="F41" s="32" t="str">
        <f>IF(E41="","",IF(E41&gt;=Ausschreibung!$E$23,"Bambini",IF(AND(E41&gt;=Ausschreibung!$D$24,E41&lt;=Ausschreibung!$F$24),"Jugend",IF(AND(E41&gt;=Ausschreibung!$D$25,E41&lt;=Ausschreibung!$F$25),"Junioren","Ü-15"))))</f>
        <v/>
      </c>
      <c r="G41" s="29" t="str">
        <f>IF(E41="","",IF(OR(F41=F40,F40=F41),1,IF(E41&lt;E40,2,0)))</f>
        <v/>
      </c>
      <c r="H41" s="105"/>
      <c r="I41" s="122"/>
      <c r="J41" s="122"/>
    </row>
    <row r="42" spans="1:10" x14ac:dyDescent="0.45">
      <c r="A42" s="19"/>
      <c r="B42" s="48"/>
      <c r="C42" s="19"/>
      <c r="D42" s="19"/>
      <c r="E42" s="19"/>
      <c r="F42" s="31" t="str">
        <f>IF(E42="","",IF(E42&gt;=Ausschreibung!$E$23,"Bambini",IF(AND(E42&gt;=Ausschreibung!$D$24,E42&lt;=Ausschreibung!$F$24),"Jugend",IF(AND(E42&gt;=Ausschreibung!$D$25,E42&lt;=Ausschreibung!$F$25),"Junioren","Ü-15"))))</f>
        <v/>
      </c>
      <c r="G42" s="29" t="str">
        <f>IF(E42="","",IF(OR(F42=F43,F43=F42),1,IF(E42&lt;E43,2,0)))</f>
        <v/>
      </c>
      <c r="H42" s="104">
        <f>IF(E42&gt;E43,E42-E43,E43-E42)</f>
        <v>0</v>
      </c>
      <c r="I42" s="122"/>
      <c r="J42" s="122"/>
    </row>
    <row r="43" spans="1:10" ht="14.65" thickBot="1" x14ac:dyDescent="0.5">
      <c r="A43" s="20"/>
      <c r="B43" s="49"/>
      <c r="C43" s="20"/>
      <c r="D43" s="20"/>
      <c r="E43" s="20"/>
      <c r="F43" s="32" t="str">
        <f>IF(E43="","",IF(E43&gt;=Ausschreibung!$E$23,"Bambini",IF(AND(E43&gt;=Ausschreibung!$D$24,E43&lt;=Ausschreibung!$F$24),"Jugend",IF(AND(E43&gt;=Ausschreibung!$D$25,E43&lt;=Ausschreibung!$F$25),"Junioren","Ü-15"))))</f>
        <v/>
      </c>
      <c r="G43" s="29" t="str">
        <f>IF(E43="","",IF(OR(F43=F42,F42=F43),1,IF(E43&lt;E42,2,0)))</f>
        <v/>
      </c>
      <c r="H43" s="105"/>
      <c r="I43" s="122"/>
      <c r="J43" s="122"/>
    </row>
    <row r="44" spans="1:10" x14ac:dyDescent="0.45">
      <c r="A44" s="19"/>
      <c r="B44" s="48"/>
      <c r="C44" s="19"/>
      <c r="D44" s="19"/>
      <c r="E44" s="19"/>
      <c r="F44" s="31" t="str">
        <f>IF(E44="","",IF(E44&gt;=Ausschreibung!$E$23,"Bambini",IF(AND(E44&gt;=Ausschreibung!$D$24,E44&lt;=Ausschreibung!$F$24),"Jugend",IF(AND(E44&gt;=Ausschreibung!$D$25,E44&lt;=Ausschreibung!$F$25),"Junioren","Ü-15"))))</f>
        <v/>
      </c>
      <c r="G44" s="29" t="str">
        <f>IF(E44="","",IF(OR(F44=F45,F45=F44),1,IF(E44&lt;E45,2,0)))</f>
        <v/>
      </c>
      <c r="H44" s="104">
        <f>IF(E44&gt;E45,E44-E45,E45-E44)</f>
        <v>0</v>
      </c>
      <c r="I44" s="122"/>
      <c r="J44" s="122"/>
    </row>
    <row r="45" spans="1:10" ht="14.65" thickBot="1" x14ac:dyDescent="0.5">
      <c r="A45" s="20"/>
      <c r="B45" s="49"/>
      <c r="C45" s="20"/>
      <c r="D45" s="20"/>
      <c r="E45" s="20"/>
      <c r="F45" s="32" t="str">
        <f>IF(E45="","",IF(E45&gt;=Ausschreibung!$E$23,"Bambini",IF(AND(E45&gt;=Ausschreibung!$D$24,E45&lt;=Ausschreibung!$F$24),"Jugend",IF(AND(E45&gt;=Ausschreibung!$D$25,E45&lt;=Ausschreibung!$F$25),"Junioren","Ü-15"))))</f>
        <v/>
      </c>
      <c r="G45" s="29" t="str">
        <f>IF(E45="","",IF(OR(F45=F44,F44=F45),1,IF(E45&lt;E44,2,0)))</f>
        <v/>
      </c>
      <c r="H45" s="105"/>
      <c r="I45" s="122"/>
      <c r="J45" s="122"/>
    </row>
    <row r="46" spans="1:10" x14ac:dyDescent="0.45">
      <c r="A46" s="19"/>
      <c r="B46" s="48"/>
      <c r="C46" s="19"/>
      <c r="D46" s="19"/>
      <c r="E46" s="19"/>
      <c r="F46" s="31" t="str">
        <f>IF(E46="","",IF(E46&gt;=Ausschreibung!$E$23,"Bambini",IF(AND(E46&gt;=Ausschreibung!$D$24,E46&lt;=Ausschreibung!$F$24),"Jugend",IF(AND(E46&gt;=Ausschreibung!$D$25,E46&lt;=Ausschreibung!$F$25),"Junioren","Ü-15"))))</f>
        <v/>
      </c>
      <c r="G46" s="29" t="str">
        <f>IF(E46="","",IF(OR(F46=F47,F47=F46),1,IF(E46&lt;E47,2,0)))</f>
        <v/>
      </c>
      <c r="H46" s="104">
        <f>IF(E46&gt;E47,E46-E47,E47-E46)</f>
        <v>0</v>
      </c>
      <c r="I46" s="122"/>
      <c r="J46" s="122"/>
    </row>
    <row r="47" spans="1:10" ht="14.65" thickBot="1" x14ac:dyDescent="0.5">
      <c r="A47" s="20"/>
      <c r="B47" s="49"/>
      <c r="C47" s="20"/>
      <c r="D47" s="20"/>
      <c r="E47" s="20"/>
      <c r="F47" s="32" t="str">
        <f>IF(E47="","",IF(E47&gt;=Ausschreibung!$E$23,"Bambini",IF(AND(E47&gt;=Ausschreibung!$D$24,E47&lt;=Ausschreibung!$F$24),"Jugend",IF(AND(E47&gt;=Ausschreibung!$D$25,E47&lt;=Ausschreibung!$F$25),"Junioren","Ü-15"))))</f>
        <v/>
      </c>
      <c r="G47" s="29" t="str">
        <f>IF(E47="","",IF(OR(F47=F46,F46=F47),1,IF(E47&lt;E46,2,0)))</f>
        <v/>
      </c>
      <c r="H47" s="105"/>
      <c r="I47" s="122"/>
      <c r="J47" s="122"/>
    </row>
    <row r="48" spans="1:10" x14ac:dyDescent="0.45">
      <c r="A48" s="19"/>
      <c r="B48" s="48"/>
      <c r="C48" s="19"/>
      <c r="D48" s="19"/>
      <c r="E48" s="19"/>
      <c r="F48" s="31" t="str">
        <f>IF(E48="","",IF(E48&gt;=Ausschreibung!$E$23,"Bambini",IF(AND(E48&gt;=Ausschreibung!$D$24,E48&lt;=Ausschreibung!$F$24),"Jugend",IF(AND(E48&gt;=Ausschreibung!$D$25,E48&lt;=Ausschreibung!$F$25),"Junioren","Ü-15"))))</f>
        <v/>
      </c>
      <c r="G48" s="29" t="str">
        <f>IF(E48="","",IF(OR(F48=F49,F49=F48),1,IF(E48&lt;E49,2,0)))</f>
        <v/>
      </c>
      <c r="H48" s="104">
        <f>IF(E48&gt;E49,E48-E49,E49-E48)</f>
        <v>0</v>
      </c>
      <c r="I48" s="122"/>
      <c r="J48" s="122"/>
    </row>
    <row r="49" spans="1:10" ht="14.65" thickBot="1" x14ac:dyDescent="0.5">
      <c r="A49" s="20"/>
      <c r="B49" s="49"/>
      <c r="C49" s="20"/>
      <c r="D49" s="20"/>
      <c r="E49" s="20"/>
      <c r="F49" s="32" t="str">
        <f>IF(E49="","",IF(E49&gt;=Ausschreibung!$E$23,"Bambini",IF(AND(E49&gt;=Ausschreibung!$D$24,E49&lt;=Ausschreibung!$F$24),"Jugend",IF(AND(E49&gt;=Ausschreibung!$D$25,E49&lt;=Ausschreibung!$F$25),"Junioren","Ü-15"))))</f>
        <v/>
      </c>
      <c r="G49" s="29" t="str">
        <f>IF(E49="","",IF(OR(F49=F48,F48=F49),1,IF(E49&lt;E48,2,0)))</f>
        <v/>
      </c>
      <c r="H49" s="105"/>
      <c r="I49" s="122"/>
      <c r="J49" s="122"/>
    </row>
    <row r="50" spans="1:10" x14ac:dyDescent="0.45">
      <c r="I50" s="123"/>
      <c r="J50" s="123"/>
    </row>
  </sheetData>
  <sheetProtection algorithmName="SHA-512" hashValue="P2ZjjLFVYVoMUIrs8hRk2JDv+DHb9dykzsqwFHHLe9OfC2YuEPRpDSqCM3bGJSUaNdtFMpSCJZ5j+gNgVgOqRQ==" saltValue="OhEhAUSBE2M2tWrCaV7bEw==" spinCount="100000" sheet="1" selectLockedCells="1"/>
  <mergeCells count="59">
    <mergeCell ref="H40:H41"/>
    <mergeCell ref="H42:H43"/>
    <mergeCell ref="H44:H45"/>
    <mergeCell ref="H46:H47"/>
    <mergeCell ref="H48:H49"/>
    <mergeCell ref="H30:H31"/>
    <mergeCell ref="H32:H33"/>
    <mergeCell ref="H34:H35"/>
    <mergeCell ref="H36:H37"/>
    <mergeCell ref="H38:H39"/>
    <mergeCell ref="H20:H21"/>
    <mergeCell ref="H22:H23"/>
    <mergeCell ref="H24:H25"/>
    <mergeCell ref="H26:H27"/>
    <mergeCell ref="H28:H29"/>
    <mergeCell ref="C13:D13"/>
    <mergeCell ref="A1:D1"/>
    <mergeCell ref="C3:E3"/>
    <mergeCell ref="C4:E4"/>
    <mergeCell ref="C5:E5"/>
    <mergeCell ref="C7:D7"/>
    <mergeCell ref="C8:D8"/>
    <mergeCell ref="C9:D9"/>
    <mergeCell ref="C10:D10"/>
    <mergeCell ref="E10:F10"/>
    <mergeCell ref="C11:D11"/>
    <mergeCell ref="C12:D12"/>
    <mergeCell ref="I19:J19"/>
    <mergeCell ref="I20:J20"/>
    <mergeCell ref="I21:J21"/>
    <mergeCell ref="I22:J22"/>
    <mergeCell ref="I23:J23"/>
    <mergeCell ref="I24:J24"/>
    <mergeCell ref="I25:J25"/>
    <mergeCell ref="I26:J26"/>
    <mergeCell ref="I27:J27"/>
    <mergeCell ref="I28:J28"/>
    <mergeCell ref="I29:J29"/>
    <mergeCell ref="I30:J30"/>
    <mergeCell ref="I31:J31"/>
    <mergeCell ref="I32:J32"/>
    <mergeCell ref="I33:J33"/>
    <mergeCell ref="I34:J34"/>
    <mergeCell ref="I35:J35"/>
    <mergeCell ref="I36:J36"/>
    <mergeCell ref="I37:J37"/>
    <mergeCell ref="I38:J38"/>
    <mergeCell ref="I39:J39"/>
    <mergeCell ref="I40:J40"/>
    <mergeCell ref="I41:J41"/>
    <mergeCell ref="I42:J42"/>
    <mergeCell ref="I43:J43"/>
    <mergeCell ref="I49:J49"/>
    <mergeCell ref="I50:J50"/>
    <mergeCell ref="I44:J44"/>
    <mergeCell ref="I45:J45"/>
    <mergeCell ref="I46:J46"/>
    <mergeCell ref="I47:J47"/>
    <mergeCell ref="I48:J48"/>
  </mergeCells>
  <conditionalFormatting sqref="F21">
    <cfRule type="cellIs" dxfId="50" priority="31" operator="notEqual">
      <formula>$F$20</formula>
    </cfRule>
  </conditionalFormatting>
  <conditionalFormatting sqref="F23">
    <cfRule type="cellIs" dxfId="49" priority="30" operator="notEqual">
      <formula>$F$22</formula>
    </cfRule>
  </conditionalFormatting>
  <conditionalFormatting sqref="F25">
    <cfRule type="cellIs" dxfId="48" priority="29" operator="notEqual">
      <formula>$F$24</formula>
    </cfRule>
  </conditionalFormatting>
  <conditionalFormatting sqref="F27">
    <cfRule type="cellIs" dxfId="47" priority="28" operator="notEqual">
      <formula>$F$26</formula>
    </cfRule>
  </conditionalFormatting>
  <conditionalFormatting sqref="F29">
    <cfRule type="cellIs" dxfId="46" priority="27" operator="notEqual">
      <formula>$F$28</formula>
    </cfRule>
  </conditionalFormatting>
  <conditionalFormatting sqref="F31">
    <cfRule type="cellIs" dxfId="45" priority="26" operator="notEqual">
      <formula>$F$30</formula>
    </cfRule>
  </conditionalFormatting>
  <conditionalFormatting sqref="F33">
    <cfRule type="cellIs" dxfId="44" priority="25" operator="notEqual">
      <formula>$F$32</formula>
    </cfRule>
  </conditionalFormatting>
  <conditionalFormatting sqref="F35">
    <cfRule type="cellIs" dxfId="43" priority="24" operator="notEqual">
      <formula>$F$34</formula>
    </cfRule>
  </conditionalFormatting>
  <conditionalFormatting sqref="F37">
    <cfRule type="cellIs" dxfId="42" priority="23" operator="notEqual">
      <formula>$F$36</formula>
    </cfRule>
  </conditionalFormatting>
  <conditionalFormatting sqref="F39">
    <cfRule type="cellIs" dxfId="41" priority="18" operator="notEqual">
      <formula>$F$38</formula>
    </cfRule>
  </conditionalFormatting>
  <conditionalFormatting sqref="F41">
    <cfRule type="cellIs" dxfId="40" priority="20" operator="notEqual">
      <formula>$F$40</formula>
    </cfRule>
  </conditionalFormatting>
  <conditionalFormatting sqref="F43">
    <cfRule type="cellIs" dxfId="39" priority="17" operator="notEqual">
      <formula>$F$42</formula>
    </cfRule>
  </conditionalFormatting>
  <conditionalFormatting sqref="F45">
    <cfRule type="cellIs" dxfId="38" priority="16" operator="notEqual">
      <formula>$F$44</formula>
    </cfRule>
  </conditionalFormatting>
  <conditionalFormatting sqref="F47">
    <cfRule type="cellIs" dxfId="37" priority="15" operator="notEqual">
      <formula>$F$46</formula>
    </cfRule>
  </conditionalFormatting>
  <conditionalFormatting sqref="F49">
    <cfRule type="cellIs" dxfId="36" priority="14" operator="notEqual">
      <formula>$F$48</formula>
    </cfRule>
  </conditionalFormatting>
  <conditionalFormatting sqref="G20">
    <cfRule type="cellIs" dxfId="35" priority="33" operator="equal">
      <formula>2</formula>
    </cfRule>
  </conditionalFormatting>
  <dataValidations count="2">
    <dataValidation type="list" allowBlank="1" showInputMessage="1" showErrorMessage="1" sqref="B20:B49" xr:uid="{16886FEC-40D2-49FD-8C2E-51133068A48C}">
      <formula1>"*"</formula1>
    </dataValidation>
    <dataValidation type="list" allowBlank="1" showInputMessage="1" showErrorMessage="1" sqref="A20:A49" xr:uid="{C82EE0DC-7B1D-4E55-A3ED-EA84596DAEE6}">
      <formula1>"Ja,Nein,beantragt"</formula1>
    </dataValidation>
  </dataValidations>
  <pageMargins left="0.7" right="0.7" top="0.78740157499999996" bottom="0.78740157499999996" header="0.3" footer="0.3"/>
  <pageSetup paperSize="9" orientation="portrait" horizontalDpi="0" verticalDpi="0" r:id="rId1"/>
  <ignoredErrors>
    <ignoredError sqref="F20 F21:F49" calculatedColumn="1"/>
  </ignoredErrors>
  <tableParts count="1">
    <tablePart r:id="rId2"/>
  </tableParts>
  <extLst>
    <ext xmlns:x14="http://schemas.microsoft.com/office/spreadsheetml/2009/9/main" uri="{78C0D931-6437-407d-A8EE-F0AAD7539E65}">
      <x14:conditionalFormattings>
        <x14:conditionalFormatting xmlns:xm="http://schemas.microsoft.com/office/excel/2006/main">
          <x14:cfRule type="iconSet" priority="36" id="{6C757C61-E261-4DCC-87AF-123EB0DBAD7D}">
            <x14:iconSet iconSet="3Symbols2" custom="1">
              <x14:cfvo type="percent">
                <xm:f>0</xm:f>
              </x14:cfvo>
              <x14:cfvo type="num" gte="0">
                <xm:f>0</xm:f>
              </x14:cfvo>
              <x14:cfvo type="num">
                <xm:f>4</xm:f>
              </x14:cfvo>
              <x14:cfIcon iconSet="NoIcons" iconId="0"/>
              <x14:cfIcon iconSet="3Symbols2" iconId="2"/>
              <x14:cfIcon iconSet="3Symbols2" iconId="0"/>
            </x14:iconSet>
          </x14:cfRule>
          <xm:sqref>H20:H21</xm:sqref>
        </x14:conditionalFormatting>
        <x14:conditionalFormatting xmlns:xm="http://schemas.microsoft.com/office/excel/2006/main">
          <x14:cfRule type="iconSet" priority="32" id="{FB4062E4-9459-4064-8C52-96CCDC891223}">
            <x14:iconSet iconSet="3Symbols2" custom="1">
              <x14:cfvo type="percent">
                <xm:f>0</xm:f>
              </x14:cfvo>
              <x14:cfvo type="num" gte="0">
                <xm:f>0</xm:f>
              </x14:cfvo>
              <x14:cfvo type="num">
                <xm:f>4</xm:f>
              </x14:cfvo>
              <x14:cfIcon iconSet="NoIcons" iconId="0"/>
              <x14:cfIcon iconSet="3Symbols2" iconId="2"/>
              <x14:cfIcon iconSet="3Symbols2" iconId="0"/>
            </x14:iconSet>
          </x14:cfRule>
          <xm:sqref>H22:H23</xm:sqref>
        </x14:conditionalFormatting>
        <x14:conditionalFormatting xmlns:xm="http://schemas.microsoft.com/office/excel/2006/main">
          <x14:cfRule type="iconSet" priority="13" id="{A2850A8E-DB42-4AE3-AFCF-A22A2733DDF9}">
            <x14:iconSet iconSet="3Symbols2" custom="1">
              <x14:cfvo type="percent">
                <xm:f>0</xm:f>
              </x14:cfvo>
              <x14:cfvo type="num" gte="0">
                <xm:f>0</xm:f>
              </x14:cfvo>
              <x14:cfvo type="num">
                <xm:f>4</xm:f>
              </x14:cfvo>
              <x14:cfIcon iconSet="NoIcons" iconId="0"/>
              <x14:cfIcon iconSet="3Symbols2" iconId="2"/>
              <x14:cfIcon iconSet="3Symbols2" iconId="0"/>
            </x14:iconSet>
          </x14:cfRule>
          <xm:sqref>H24:H25</xm:sqref>
        </x14:conditionalFormatting>
        <x14:conditionalFormatting xmlns:xm="http://schemas.microsoft.com/office/excel/2006/main">
          <x14:cfRule type="iconSet" priority="12" id="{D2F7384C-A328-452D-85C1-ADA51CC306A4}">
            <x14:iconSet iconSet="3Symbols2" custom="1">
              <x14:cfvo type="percent">
                <xm:f>0</xm:f>
              </x14:cfvo>
              <x14:cfvo type="num" gte="0">
                <xm:f>0</xm:f>
              </x14:cfvo>
              <x14:cfvo type="num">
                <xm:f>4</xm:f>
              </x14:cfvo>
              <x14:cfIcon iconSet="NoIcons" iconId="0"/>
              <x14:cfIcon iconSet="3Symbols2" iconId="2"/>
              <x14:cfIcon iconSet="3Symbols2" iconId="0"/>
            </x14:iconSet>
          </x14:cfRule>
          <xm:sqref>H26:H27</xm:sqref>
        </x14:conditionalFormatting>
        <x14:conditionalFormatting xmlns:xm="http://schemas.microsoft.com/office/excel/2006/main">
          <x14:cfRule type="iconSet" priority="11" id="{7467AC8B-9EC2-4A6A-B865-B6EF947D98E1}">
            <x14:iconSet iconSet="3Symbols2" custom="1">
              <x14:cfvo type="percent">
                <xm:f>0</xm:f>
              </x14:cfvo>
              <x14:cfvo type="num" gte="0">
                <xm:f>0</xm:f>
              </x14:cfvo>
              <x14:cfvo type="num">
                <xm:f>4</xm:f>
              </x14:cfvo>
              <x14:cfIcon iconSet="NoIcons" iconId="0"/>
              <x14:cfIcon iconSet="3Symbols2" iconId="2"/>
              <x14:cfIcon iconSet="3Symbols2" iconId="0"/>
            </x14:iconSet>
          </x14:cfRule>
          <xm:sqref>H28:H29</xm:sqref>
        </x14:conditionalFormatting>
        <x14:conditionalFormatting xmlns:xm="http://schemas.microsoft.com/office/excel/2006/main">
          <x14:cfRule type="iconSet" priority="10" id="{ABCFDE9C-F046-417A-BC47-FB45527323B1}">
            <x14:iconSet iconSet="3Symbols2" custom="1">
              <x14:cfvo type="percent">
                <xm:f>0</xm:f>
              </x14:cfvo>
              <x14:cfvo type="num" gte="0">
                <xm:f>0</xm:f>
              </x14:cfvo>
              <x14:cfvo type="num">
                <xm:f>4</xm:f>
              </x14:cfvo>
              <x14:cfIcon iconSet="NoIcons" iconId="0"/>
              <x14:cfIcon iconSet="3Symbols2" iconId="2"/>
              <x14:cfIcon iconSet="3Symbols2" iconId="0"/>
            </x14:iconSet>
          </x14:cfRule>
          <xm:sqref>H30:H31</xm:sqref>
        </x14:conditionalFormatting>
        <x14:conditionalFormatting xmlns:xm="http://schemas.microsoft.com/office/excel/2006/main">
          <x14:cfRule type="iconSet" priority="9" id="{581D1C86-DD69-489C-9666-EA3B185D6328}">
            <x14:iconSet iconSet="3Symbols2" custom="1">
              <x14:cfvo type="percent">
                <xm:f>0</xm:f>
              </x14:cfvo>
              <x14:cfvo type="num" gte="0">
                <xm:f>0</xm:f>
              </x14:cfvo>
              <x14:cfvo type="num">
                <xm:f>4</xm:f>
              </x14:cfvo>
              <x14:cfIcon iconSet="NoIcons" iconId="0"/>
              <x14:cfIcon iconSet="3Symbols2" iconId="2"/>
              <x14:cfIcon iconSet="3Symbols2" iconId="0"/>
            </x14:iconSet>
          </x14:cfRule>
          <xm:sqref>H32:H33</xm:sqref>
        </x14:conditionalFormatting>
        <x14:conditionalFormatting xmlns:xm="http://schemas.microsoft.com/office/excel/2006/main">
          <x14:cfRule type="iconSet" priority="8" id="{3045DD7B-87A9-43C5-AC64-4D2DF0CB6771}">
            <x14:iconSet iconSet="3Symbols2" custom="1">
              <x14:cfvo type="percent">
                <xm:f>0</xm:f>
              </x14:cfvo>
              <x14:cfvo type="num" gte="0">
                <xm:f>0</xm:f>
              </x14:cfvo>
              <x14:cfvo type="num">
                <xm:f>4</xm:f>
              </x14:cfvo>
              <x14:cfIcon iconSet="NoIcons" iconId="0"/>
              <x14:cfIcon iconSet="3Symbols2" iconId="2"/>
              <x14:cfIcon iconSet="3Symbols2" iconId="0"/>
            </x14:iconSet>
          </x14:cfRule>
          <xm:sqref>H34:H35</xm:sqref>
        </x14:conditionalFormatting>
        <x14:conditionalFormatting xmlns:xm="http://schemas.microsoft.com/office/excel/2006/main">
          <x14:cfRule type="iconSet" priority="7" id="{75E38BC0-F05A-46E8-BFBF-994436A675A3}">
            <x14:iconSet iconSet="3Symbols2" custom="1">
              <x14:cfvo type="percent">
                <xm:f>0</xm:f>
              </x14:cfvo>
              <x14:cfvo type="num" gte="0">
                <xm:f>0</xm:f>
              </x14:cfvo>
              <x14:cfvo type="num">
                <xm:f>4</xm:f>
              </x14:cfvo>
              <x14:cfIcon iconSet="NoIcons" iconId="0"/>
              <x14:cfIcon iconSet="3Symbols2" iconId="2"/>
              <x14:cfIcon iconSet="3Symbols2" iconId="0"/>
            </x14:iconSet>
          </x14:cfRule>
          <xm:sqref>H36:H37</xm:sqref>
        </x14:conditionalFormatting>
        <x14:conditionalFormatting xmlns:xm="http://schemas.microsoft.com/office/excel/2006/main">
          <x14:cfRule type="iconSet" priority="6" id="{DD33566D-A662-432B-B27F-A78976C58003}">
            <x14:iconSet iconSet="3Symbols2" custom="1">
              <x14:cfvo type="percent">
                <xm:f>0</xm:f>
              </x14:cfvo>
              <x14:cfvo type="num" gte="0">
                <xm:f>0</xm:f>
              </x14:cfvo>
              <x14:cfvo type="num">
                <xm:f>4</xm:f>
              </x14:cfvo>
              <x14:cfIcon iconSet="NoIcons" iconId="0"/>
              <x14:cfIcon iconSet="3Symbols2" iconId="2"/>
              <x14:cfIcon iconSet="3Symbols2" iconId="0"/>
            </x14:iconSet>
          </x14:cfRule>
          <xm:sqref>H38:H39</xm:sqref>
        </x14:conditionalFormatting>
        <x14:conditionalFormatting xmlns:xm="http://schemas.microsoft.com/office/excel/2006/main">
          <x14:cfRule type="iconSet" priority="5" id="{715059E4-5B96-45DC-99C5-973EA5C0ABD8}">
            <x14:iconSet iconSet="3Symbols2" custom="1">
              <x14:cfvo type="percent">
                <xm:f>0</xm:f>
              </x14:cfvo>
              <x14:cfvo type="num" gte="0">
                <xm:f>0</xm:f>
              </x14:cfvo>
              <x14:cfvo type="num">
                <xm:f>4</xm:f>
              </x14:cfvo>
              <x14:cfIcon iconSet="NoIcons" iconId="0"/>
              <x14:cfIcon iconSet="3Symbols2" iconId="2"/>
              <x14:cfIcon iconSet="3Symbols2" iconId="0"/>
            </x14:iconSet>
          </x14:cfRule>
          <xm:sqref>H40:H41</xm:sqref>
        </x14:conditionalFormatting>
        <x14:conditionalFormatting xmlns:xm="http://schemas.microsoft.com/office/excel/2006/main">
          <x14:cfRule type="iconSet" priority="4" id="{35B4A9F5-7F92-41F8-A1C6-F44245966128}">
            <x14:iconSet iconSet="3Symbols2" custom="1">
              <x14:cfvo type="percent">
                <xm:f>0</xm:f>
              </x14:cfvo>
              <x14:cfvo type="num" gte="0">
                <xm:f>0</xm:f>
              </x14:cfvo>
              <x14:cfvo type="num">
                <xm:f>4</xm:f>
              </x14:cfvo>
              <x14:cfIcon iconSet="NoIcons" iconId="0"/>
              <x14:cfIcon iconSet="3Symbols2" iconId="2"/>
              <x14:cfIcon iconSet="3Symbols2" iconId="0"/>
            </x14:iconSet>
          </x14:cfRule>
          <xm:sqref>H42:H43</xm:sqref>
        </x14:conditionalFormatting>
        <x14:conditionalFormatting xmlns:xm="http://schemas.microsoft.com/office/excel/2006/main">
          <x14:cfRule type="iconSet" priority="3" id="{D87379D4-7F1C-47E5-B47C-B5676A0D2CD6}">
            <x14:iconSet iconSet="3Symbols2" custom="1">
              <x14:cfvo type="percent">
                <xm:f>0</xm:f>
              </x14:cfvo>
              <x14:cfvo type="num" gte="0">
                <xm:f>0</xm:f>
              </x14:cfvo>
              <x14:cfvo type="num">
                <xm:f>4</xm:f>
              </x14:cfvo>
              <x14:cfIcon iconSet="NoIcons" iconId="0"/>
              <x14:cfIcon iconSet="3Symbols2" iconId="2"/>
              <x14:cfIcon iconSet="3Symbols2" iconId="0"/>
            </x14:iconSet>
          </x14:cfRule>
          <xm:sqref>H44:H45</xm:sqref>
        </x14:conditionalFormatting>
        <x14:conditionalFormatting xmlns:xm="http://schemas.microsoft.com/office/excel/2006/main">
          <x14:cfRule type="iconSet" priority="2" id="{354E3F29-B715-45A4-964F-9B1CF3DDCCAF}">
            <x14:iconSet iconSet="3Symbols2" custom="1">
              <x14:cfvo type="percent">
                <xm:f>0</xm:f>
              </x14:cfvo>
              <x14:cfvo type="num" gte="0">
                <xm:f>0</xm:f>
              </x14:cfvo>
              <x14:cfvo type="num">
                <xm:f>4</xm:f>
              </x14:cfvo>
              <x14:cfIcon iconSet="NoIcons" iconId="0"/>
              <x14:cfIcon iconSet="3Symbols2" iconId="2"/>
              <x14:cfIcon iconSet="3Symbols2" iconId="0"/>
            </x14:iconSet>
          </x14:cfRule>
          <xm:sqref>H46:H47</xm:sqref>
        </x14:conditionalFormatting>
        <x14:conditionalFormatting xmlns:xm="http://schemas.microsoft.com/office/excel/2006/main">
          <x14:cfRule type="iconSet" priority="1" id="{27AE6E2C-BB0D-4757-B49A-F6F73D8185A7}">
            <x14:iconSet iconSet="3Symbols2" custom="1">
              <x14:cfvo type="percent">
                <xm:f>0</xm:f>
              </x14:cfvo>
              <x14:cfvo type="num" gte="0">
                <xm:f>0</xm:f>
              </x14:cfvo>
              <x14:cfvo type="num">
                <xm:f>4</xm:f>
              </x14:cfvo>
              <x14:cfIcon iconSet="NoIcons" iconId="0"/>
              <x14:cfIcon iconSet="3Symbols2" iconId="2"/>
              <x14:cfIcon iconSet="3Symbols2" iconId="0"/>
            </x14:iconSet>
          </x14:cfRule>
          <xm:sqref>H48:H49</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902FA8-2610-4CCF-957C-FCF76A44644F}">
  <sheetPr codeName="Tabelle5"/>
  <dimension ref="A1:J52"/>
  <sheetViews>
    <sheetView topLeftCell="A7" workbookViewId="0">
      <selection activeCell="A21" sqref="A21"/>
    </sheetView>
  </sheetViews>
  <sheetFormatPr baseColWidth="10" defaultRowHeight="14.25" x14ac:dyDescent="0.45"/>
  <cols>
    <col min="1" max="1" width="15.1328125" bestFit="1" customWidth="1"/>
    <col min="2" max="2" width="15.1328125" customWidth="1"/>
    <col min="3" max="4" width="15.73046875" customWidth="1"/>
    <col min="5" max="5" width="20.3984375" bestFit="1" customWidth="1"/>
    <col min="8" max="8" width="11.3984375" hidden="1" customWidth="1"/>
  </cols>
  <sheetData>
    <row r="1" spans="1:7" x14ac:dyDescent="0.45">
      <c r="A1" s="95" t="s">
        <v>47</v>
      </c>
      <c r="B1" s="95"/>
      <c r="C1" s="95"/>
      <c r="D1" s="95"/>
      <c r="E1" s="95"/>
      <c r="F1" s="6"/>
      <c r="G1" s="6"/>
    </row>
    <row r="3" spans="1:7" x14ac:dyDescent="0.45">
      <c r="A3" s="2" t="s">
        <v>48</v>
      </c>
      <c r="B3" s="2"/>
      <c r="C3" s="102">
        <f>'meldender Verein'!$B$3</f>
        <v>0</v>
      </c>
      <c r="D3" s="102"/>
      <c r="E3" s="102"/>
      <c r="F3" s="102"/>
    </row>
    <row r="4" spans="1:7" x14ac:dyDescent="0.45">
      <c r="A4" s="2" t="s">
        <v>39</v>
      </c>
      <c r="B4" s="2"/>
      <c r="C4" s="102">
        <f>'meldender Verein'!$B$4</f>
        <v>0</v>
      </c>
      <c r="D4" s="102"/>
      <c r="E4" s="102"/>
      <c r="F4" s="102"/>
    </row>
    <row r="5" spans="1:7" x14ac:dyDescent="0.45">
      <c r="A5" t="s">
        <v>49</v>
      </c>
      <c r="C5" s="102">
        <f>'meldender Verein'!$B$5</f>
        <v>0</v>
      </c>
      <c r="D5" s="102"/>
      <c r="E5" s="102"/>
      <c r="F5" s="102"/>
    </row>
    <row r="7" spans="1:7" x14ac:dyDescent="0.45">
      <c r="A7" t="s">
        <v>50</v>
      </c>
      <c r="C7" s="103">
        <f>'meldender Verein'!$B$7</f>
        <v>0</v>
      </c>
      <c r="D7" s="103"/>
      <c r="F7" s="4"/>
      <c r="G7" s="4"/>
    </row>
    <row r="8" spans="1:7" x14ac:dyDescent="0.45">
      <c r="A8" t="s">
        <v>40</v>
      </c>
      <c r="C8" s="103">
        <f>'meldender Verein'!$B$8</f>
        <v>0</v>
      </c>
      <c r="D8" s="103"/>
    </row>
    <row r="9" spans="1:7" x14ac:dyDescent="0.45">
      <c r="A9" t="s">
        <v>41</v>
      </c>
      <c r="C9" s="103">
        <f>'meldender Verein'!$B$9</f>
        <v>0</v>
      </c>
      <c r="D9" s="103"/>
    </row>
    <row r="10" spans="1:7" x14ac:dyDescent="0.45">
      <c r="C10" s="77"/>
      <c r="D10" s="77"/>
      <c r="F10" s="77"/>
      <c r="G10" s="77"/>
    </row>
    <row r="11" spans="1:7" x14ac:dyDescent="0.45">
      <c r="A11" t="s">
        <v>51</v>
      </c>
      <c r="C11" s="102">
        <f>'meldender Verein'!$B$11</f>
        <v>0</v>
      </c>
      <c r="D11" s="102"/>
    </row>
    <row r="12" spans="1:7" x14ac:dyDescent="0.45">
      <c r="A12" t="s">
        <v>52</v>
      </c>
      <c r="C12" s="102">
        <f>'meldender Verein'!$B$12</f>
        <v>0</v>
      </c>
      <c r="D12" s="102"/>
    </row>
    <row r="13" spans="1:7" x14ac:dyDescent="0.45">
      <c r="A13" t="s">
        <v>42</v>
      </c>
      <c r="C13" s="102">
        <f>'meldender Verein'!$B$13</f>
        <v>0</v>
      </c>
      <c r="D13" s="102"/>
    </row>
    <row r="16" spans="1:7" x14ac:dyDescent="0.45">
      <c r="A16" t="s">
        <v>53</v>
      </c>
      <c r="E16" s="13">
        <f>Ausschreibung!$B$19</f>
        <v>45983</v>
      </c>
    </row>
    <row r="17" spans="1:10" x14ac:dyDescent="0.45">
      <c r="A17" t="s">
        <v>72</v>
      </c>
      <c r="D17" s="8"/>
      <c r="E17" s="106"/>
      <c r="F17" s="106"/>
      <c r="G17" s="106"/>
    </row>
    <row r="18" spans="1:10" x14ac:dyDescent="0.45">
      <c r="A18" t="s">
        <v>26</v>
      </c>
      <c r="C18" s="14">
        <f>COUNTA(B21:B51)*17</f>
        <v>0</v>
      </c>
      <c r="D18" s="8"/>
      <c r="E18" s="23"/>
      <c r="F18" s="23"/>
      <c r="G18" s="23"/>
    </row>
    <row r="19" spans="1:10" x14ac:dyDescent="0.45">
      <c r="E19" s="107"/>
      <c r="F19" s="107"/>
      <c r="G19" s="107"/>
    </row>
    <row r="20" spans="1:10" ht="29.25" customHeight="1" x14ac:dyDescent="0.45">
      <c r="A20" s="24" t="s">
        <v>104</v>
      </c>
      <c r="B20" s="87" t="s">
        <v>73</v>
      </c>
      <c r="C20" s="87"/>
      <c r="D20" s="87"/>
      <c r="E20" s="87"/>
      <c r="F20" s="87"/>
      <c r="G20" s="9" t="s">
        <v>64</v>
      </c>
      <c r="I20" s="121" t="s">
        <v>155</v>
      </c>
      <c r="J20" s="87"/>
    </row>
    <row r="21" spans="1:10" x14ac:dyDescent="0.45">
      <c r="A21" s="10"/>
      <c r="B21" s="108"/>
      <c r="C21" s="108"/>
      <c r="D21" s="108"/>
      <c r="E21" s="108"/>
      <c r="F21" s="108"/>
      <c r="G21" s="10"/>
      <c r="H21" t="str">
        <f>IF(B21="","",B21)</f>
        <v/>
      </c>
      <c r="I21" s="122"/>
      <c r="J21" s="122"/>
    </row>
    <row r="22" spans="1:10" x14ac:dyDescent="0.45">
      <c r="A22" s="10"/>
      <c r="B22" s="108"/>
      <c r="C22" s="108"/>
      <c r="D22" s="108"/>
      <c r="E22" s="108"/>
      <c r="F22" s="108"/>
      <c r="G22" s="10"/>
      <c r="H22" t="str">
        <f t="shared" ref="H22:H51" si="0">IF(B22="","",B22)</f>
        <v/>
      </c>
      <c r="I22" s="122"/>
      <c r="J22" s="122"/>
    </row>
    <row r="23" spans="1:10" x14ac:dyDescent="0.45">
      <c r="A23" s="10"/>
      <c r="B23" s="108"/>
      <c r="C23" s="108"/>
      <c r="D23" s="108"/>
      <c r="E23" s="108"/>
      <c r="F23" s="108"/>
      <c r="G23" s="10"/>
      <c r="H23" t="str">
        <f t="shared" si="0"/>
        <v/>
      </c>
      <c r="I23" s="122"/>
      <c r="J23" s="122"/>
    </row>
    <row r="24" spans="1:10" x14ac:dyDescent="0.45">
      <c r="A24" s="10"/>
      <c r="B24" s="108"/>
      <c r="C24" s="108"/>
      <c r="D24" s="108"/>
      <c r="E24" s="108"/>
      <c r="F24" s="108"/>
      <c r="G24" s="10"/>
      <c r="H24" t="str">
        <f t="shared" si="0"/>
        <v/>
      </c>
      <c r="I24" s="122"/>
      <c r="J24" s="122"/>
    </row>
    <row r="25" spans="1:10" x14ac:dyDescent="0.45">
      <c r="A25" s="10"/>
      <c r="B25" s="108"/>
      <c r="C25" s="108"/>
      <c r="D25" s="108"/>
      <c r="E25" s="108"/>
      <c r="F25" s="108"/>
      <c r="G25" s="10"/>
      <c r="H25" t="str">
        <f t="shared" si="0"/>
        <v/>
      </c>
      <c r="I25" s="122"/>
      <c r="J25" s="122"/>
    </row>
    <row r="26" spans="1:10" x14ac:dyDescent="0.45">
      <c r="A26" s="10"/>
      <c r="B26" s="108"/>
      <c r="C26" s="108"/>
      <c r="D26" s="108"/>
      <c r="E26" s="108"/>
      <c r="F26" s="108"/>
      <c r="G26" s="10"/>
      <c r="H26" t="str">
        <f t="shared" si="0"/>
        <v/>
      </c>
      <c r="I26" s="122"/>
      <c r="J26" s="122"/>
    </row>
    <row r="27" spans="1:10" x14ac:dyDescent="0.45">
      <c r="A27" s="10"/>
      <c r="B27" s="108"/>
      <c r="C27" s="108"/>
      <c r="D27" s="108"/>
      <c r="E27" s="108"/>
      <c r="F27" s="108"/>
      <c r="G27" s="10"/>
      <c r="H27" t="str">
        <f t="shared" si="0"/>
        <v/>
      </c>
      <c r="I27" s="122"/>
      <c r="J27" s="122"/>
    </row>
    <row r="28" spans="1:10" x14ac:dyDescent="0.45">
      <c r="A28" s="10"/>
      <c r="B28" s="108"/>
      <c r="C28" s="108"/>
      <c r="D28" s="108"/>
      <c r="E28" s="108"/>
      <c r="F28" s="108"/>
      <c r="G28" s="10"/>
      <c r="H28" t="str">
        <f t="shared" si="0"/>
        <v/>
      </c>
      <c r="I28" s="122"/>
      <c r="J28" s="122"/>
    </row>
    <row r="29" spans="1:10" x14ac:dyDescent="0.45">
      <c r="A29" s="10"/>
      <c r="B29" s="108"/>
      <c r="C29" s="108"/>
      <c r="D29" s="108"/>
      <c r="E29" s="108"/>
      <c r="F29" s="108"/>
      <c r="G29" s="10"/>
      <c r="H29" t="str">
        <f t="shared" si="0"/>
        <v/>
      </c>
      <c r="I29" s="122"/>
      <c r="J29" s="122"/>
    </row>
    <row r="30" spans="1:10" x14ac:dyDescent="0.45">
      <c r="A30" s="10"/>
      <c r="B30" s="108"/>
      <c r="C30" s="108"/>
      <c r="D30" s="108"/>
      <c r="E30" s="108"/>
      <c r="F30" s="108"/>
      <c r="G30" s="10"/>
      <c r="H30" t="str">
        <f t="shared" si="0"/>
        <v/>
      </c>
      <c r="I30" s="122"/>
      <c r="J30" s="122"/>
    </row>
    <row r="31" spans="1:10" x14ac:dyDescent="0.45">
      <c r="A31" s="10"/>
      <c r="B31" s="108"/>
      <c r="C31" s="108"/>
      <c r="D31" s="108"/>
      <c r="E31" s="108"/>
      <c r="F31" s="108"/>
      <c r="G31" s="10"/>
      <c r="H31" t="str">
        <f t="shared" si="0"/>
        <v/>
      </c>
      <c r="I31" s="122"/>
      <c r="J31" s="122"/>
    </row>
    <row r="32" spans="1:10" x14ac:dyDescent="0.45">
      <c r="A32" s="10"/>
      <c r="B32" s="108"/>
      <c r="C32" s="108"/>
      <c r="D32" s="108"/>
      <c r="E32" s="108"/>
      <c r="F32" s="108"/>
      <c r="G32" s="10"/>
      <c r="H32" t="str">
        <f t="shared" si="0"/>
        <v/>
      </c>
      <c r="I32" s="122"/>
      <c r="J32" s="122"/>
    </row>
    <row r="33" spans="1:10" x14ac:dyDescent="0.45">
      <c r="A33" s="10"/>
      <c r="B33" s="108"/>
      <c r="C33" s="108"/>
      <c r="D33" s="108"/>
      <c r="E33" s="108"/>
      <c r="F33" s="108"/>
      <c r="G33" s="10"/>
      <c r="H33" t="str">
        <f t="shared" si="0"/>
        <v/>
      </c>
      <c r="I33" s="122"/>
      <c r="J33" s="122"/>
    </row>
    <row r="34" spans="1:10" x14ac:dyDescent="0.45">
      <c r="A34" s="10"/>
      <c r="B34" s="108"/>
      <c r="C34" s="108"/>
      <c r="D34" s="108"/>
      <c r="E34" s="108"/>
      <c r="F34" s="108"/>
      <c r="G34" s="10"/>
      <c r="H34" t="str">
        <f t="shared" si="0"/>
        <v/>
      </c>
      <c r="I34" s="122"/>
      <c r="J34" s="122"/>
    </row>
    <row r="35" spans="1:10" x14ac:dyDescent="0.45">
      <c r="A35" s="10"/>
      <c r="B35" s="108"/>
      <c r="C35" s="108"/>
      <c r="D35" s="108"/>
      <c r="E35" s="108"/>
      <c r="F35" s="108"/>
      <c r="G35" s="10"/>
      <c r="H35" t="str">
        <f t="shared" si="0"/>
        <v/>
      </c>
      <c r="I35" s="122"/>
      <c r="J35" s="122"/>
    </row>
    <row r="36" spans="1:10" x14ac:dyDescent="0.45">
      <c r="A36" s="10"/>
      <c r="B36" s="108"/>
      <c r="C36" s="108"/>
      <c r="D36" s="108"/>
      <c r="E36" s="108"/>
      <c r="F36" s="108"/>
      <c r="G36" s="10"/>
      <c r="H36" t="str">
        <f t="shared" si="0"/>
        <v/>
      </c>
      <c r="I36" s="122"/>
      <c r="J36" s="122"/>
    </row>
    <row r="37" spans="1:10" x14ac:dyDescent="0.45">
      <c r="A37" s="10"/>
      <c r="B37" s="108"/>
      <c r="C37" s="108"/>
      <c r="D37" s="108"/>
      <c r="E37" s="108"/>
      <c r="F37" s="108"/>
      <c r="G37" s="10"/>
      <c r="H37" t="str">
        <f t="shared" si="0"/>
        <v/>
      </c>
      <c r="I37" s="122"/>
      <c r="J37" s="122"/>
    </row>
    <row r="38" spans="1:10" x14ac:dyDescent="0.45">
      <c r="A38" s="10"/>
      <c r="B38" s="108"/>
      <c r="C38" s="108"/>
      <c r="D38" s="108"/>
      <c r="E38" s="108"/>
      <c r="F38" s="108"/>
      <c r="G38" s="10"/>
      <c r="H38" t="str">
        <f t="shared" si="0"/>
        <v/>
      </c>
      <c r="I38" s="122"/>
      <c r="J38" s="122"/>
    </row>
    <row r="39" spans="1:10" x14ac:dyDescent="0.45">
      <c r="A39" s="10"/>
      <c r="B39" s="108"/>
      <c r="C39" s="108"/>
      <c r="D39" s="108"/>
      <c r="E39" s="108"/>
      <c r="F39" s="108"/>
      <c r="G39" s="10"/>
      <c r="H39" t="str">
        <f t="shared" si="0"/>
        <v/>
      </c>
      <c r="I39" s="122"/>
      <c r="J39" s="122"/>
    </row>
    <row r="40" spans="1:10" x14ac:dyDescent="0.45">
      <c r="A40" s="10"/>
      <c r="B40" s="108"/>
      <c r="C40" s="108"/>
      <c r="D40" s="108"/>
      <c r="E40" s="108"/>
      <c r="F40" s="108"/>
      <c r="G40" s="10"/>
      <c r="H40" t="str">
        <f t="shared" si="0"/>
        <v/>
      </c>
      <c r="I40" s="122"/>
      <c r="J40" s="122"/>
    </row>
    <row r="41" spans="1:10" x14ac:dyDescent="0.45">
      <c r="A41" s="10"/>
      <c r="B41" s="108"/>
      <c r="C41" s="108"/>
      <c r="D41" s="108"/>
      <c r="E41" s="108"/>
      <c r="F41" s="108"/>
      <c r="G41" s="10"/>
      <c r="H41" t="str">
        <f t="shared" si="0"/>
        <v/>
      </c>
      <c r="I41" s="122"/>
      <c r="J41" s="122"/>
    </row>
    <row r="42" spans="1:10" x14ac:dyDescent="0.45">
      <c r="A42" s="10"/>
      <c r="B42" s="108"/>
      <c r="C42" s="108"/>
      <c r="D42" s="108"/>
      <c r="E42" s="108"/>
      <c r="F42" s="108"/>
      <c r="G42" s="10"/>
      <c r="H42" t="str">
        <f t="shared" si="0"/>
        <v/>
      </c>
      <c r="I42" s="122"/>
      <c r="J42" s="122"/>
    </row>
    <row r="43" spans="1:10" x14ac:dyDescent="0.45">
      <c r="A43" s="10"/>
      <c r="B43" s="108"/>
      <c r="C43" s="108"/>
      <c r="D43" s="108"/>
      <c r="E43" s="108"/>
      <c r="F43" s="108"/>
      <c r="G43" s="10"/>
      <c r="H43" t="str">
        <f t="shared" si="0"/>
        <v/>
      </c>
      <c r="I43" s="122"/>
      <c r="J43" s="122"/>
    </row>
    <row r="44" spans="1:10" x14ac:dyDescent="0.45">
      <c r="A44" s="10"/>
      <c r="B44" s="108"/>
      <c r="C44" s="108"/>
      <c r="D44" s="108"/>
      <c r="E44" s="108"/>
      <c r="F44" s="108"/>
      <c r="G44" s="10"/>
      <c r="H44" t="str">
        <f t="shared" si="0"/>
        <v/>
      </c>
      <c r="I44" s="122"/>
      <c r="J44" s="122"/>
    </row>
    <row r="45" spans="1:10" x14ac:dyDescent="0.45">
      <c r="A45" s="10"/>
      <c r="B45" s="108"/>
      <c r="C45" s="108"/>
      <c r="D45" s="108"/>
      <c r="E45" s="108"/>
      <c r="F45" s="108"/>
      <c r="G45" s="10"/>
      <c r="H45" t="str">
        <f t="shared" si="0"/>
        <v/>
      </c>
      <c r="I45" s="122"/>
      <c r="J45" s="122"/>
    </row>
    <row r="46" spans="1:10" x14ac:dyDescent="0.45">
      <c r="A46" s="10"/>
      <c r="B46" s="108"/>
      <c r="C46" s="108"/>
      <c r="D46" s="108"/>
      <c r="E46" s="108"/>
      <c r="F46" s="108"/>
      <c r="G46" s="10"/>
      <c r="H46" t="str">
        <f t="shared" si="0"/>
        <v/>
      </c>
      <c r="I46" s="122"/>
      <c r="J46" s="122"/>
    </row>
    <row r="47" spans="1:10" x14ac:dyDescent="0.45">
      <c r="A47" s="10"/>
      <c r="B47" s="108"/>
      <c r="C47" s="108"/>
      <c r="D47" s="108"/>
      <c r="E47" s="108"/>
      <c r="F47" s="108"/>
      <c r="G47" s="10"/>
      <c r="H47" t="str">
        <f t="shared" si="0"/>
        <v/>
      </c>
      <c r="I47" s="122"/>
      <c r="J47" s="122"/>
    </row>
    <row r="48" spans="1:10" x14ac:dyDescent="0.45">
      <c r="A48" s="10"/>
      <c r="B48" s="108"/>
      <c r="C48" s="108"/>
      <c r="D48" s="108"/>
      <c r="E48" s="108"/>
      <c r="F48" s="108"/>
      <c r="G48" s="10"/>
      <c r="H48" t="str">
        <f t="shared" si="0"/>
        <v/>
      </c>
      <c r="I48" s="122"/>
      <c r="J48" s="122"/>
    </row>
    <row r="49" spans="1:10" x14ac:dyDescent="0.45">
      <c r="A49" s="10"/>
      <c r="B49" s="108"/>
      <c r="C49" s="108"/>
      <c r="D49" s="108"/>
      <c r="E49" s="108"/>
      <c r="F49" s="108"/>
      <c r="G49" s="10"/>
      <c r="H49" t="str">
        <f t="shared" si="0"/>
        <v/>
      </c>
      <c r="I49" s="122"/>
      <c r="J49" s="122"/>
    </row>
    <row r="50" spans="1:10" x14ac:dyDescent="0.45">
      <c r="A50" s="10"/>
      <c r="B50" s="108"/>
      <c r="C50" s="108"/>
      <c r="D50" s="108"/>
      <c r="E50" s="108"/>
      <c r="F50" s="108"/>
      <c r="G50" s="10"/>
      <c r="H50" t="str">
        <f t="shared" si="0"/>
        <v/>
      </c>
      <c r="I50" s="122"/>
      <c r="J50" s="122"/>
    </row>
    <row r="51" spans="1:10" x14ac:dyDescent="0.45">
      <c r="A51" s="10"/>
      <c r="B51" s="108"/>
      <c r="C51" s="108"/>
      <c r="D51" s="108"/>
      <c r="E51" s="108"/>
      <c r="F51" s="108"/>
      <c r="G51" s="10"/>
      <c r="H51" t="str">
        <f t="shared" si="0"/>
        <v/>
      </c>
      <c r="I51" s="122"/>
      <c r="J51" s="122"/>
    </row>
    <row r="52" spans="1:10" x14ac:dyDescent="0.45">
      <c r="H52" t="str">
        <f>IF(B52="","",B52)</f>
        <v/>
      </c>
    </row>
  </sheetData>
  <sheetProtection algorithmName="SHA-512" hashValue="KqXG68wclnSdUHljjwtaROdZ2CQiWtgSoOmVZcyJHAoZofyWRSQI61vW6FysSSrHj9P4neoXpoZuv0eCsZr5cA==" saltValue="vwlIOhwLf7hYEDFyCYcRzA==" spinCount="100000" sheet="1" objects="1" scenarios="1" selectLockedCells="1"/>
  <mergeCells count="78">
    <mergeCell ref="B48:F48"/>
    <mergeCell ref="B49:F49"/>
    <mergeCell ref="B50:F50"/>
    <mergeCell ref="B51:F51"/>
    <mergeCell ref="B43:F43"/>
    <mergeCell ref="B44:F44"/>
    <mergeCell ref="B45:F45"/>
    <mergeCell ref="B46:F46"/>
    <mergeCell ref="B47:F47"/>
    <mergeCell ref="B38:F38"/>
    <mergeCell ref="B39:F39"/>
    <mergeCell ref="B40:F40"/>
    <mergeCell ref="B41:F41"/>
    <mergeCell ref="B42:F42"/>
    <mergeCell ref="B33:F33"/>
    <mergeCell ref="B34:F34"/>
    <mergeCell ref="B35:F35"/>
    <mergeCell ref="B36:F36"/>
    <mergeCell ref="B37:F37"/>
    <mergeCell ref="B28:F28"/>
    <mergeCell ref="B29:F29"/>
    <mergeCell ref="B30:F30"/>
    <mergeCell ref="B31:F31"/>
    <mergeCell ref="B32:F32"/>
    <mergeCell ref="B23:F23"/>
    <mergeCell ref="B24:F24"/>
    <mergeCell ref="B25:F25"/>
    <mergeCell ref="B26:F26"/>
    <mergeCell ref="B27:F27"/>
    <mergeCell ref="E17:G17"/>
    <mergeCell ref="E19:G19"/>
    <mergeCell ref="B20:F20"/>
    <mergeCell ref="B21:F21"/>
    <mergeCell ref="B22:F22"/>
    <mergeCell ref="C13:D13"/>
    <mergeCell ref="A1:E1"/>
    <mergeCell ref="C3:F3"/>
    <mergeCell ref="C4:F4"/>
    <mergeCell ref="C5:F5"/>
    <mergeCell ref="C7:D7"/>
    <mergeCell ref="C8:D8"/>
    <mergeCell ref="C9:D9"/>
    <mergeCell ref="C10:D10"/>
    <mergeCell ref="F10:G10"/>
    <mergeCell ref="C11:D11"/>
    <mergeCell ref="C12:D12"/>
    <mergeCell ref="I20:J20"/>
    <mergeCell ref="I21:J21"/>
    <mergeCell ref="I22:J22"/>
    <mergeCell ref="I23:J23"/>
    <mergeCell ref="I24:J24"/>
    <mergeCell ref="I25:J25"/>
    <mergeCell ref="I26:J26"/>
    <mergeCell ref="I27:J27"/>
    <mergeCell ref="I28:J28"/>
    <mergeCell ref="I29:J29"/>
    <mergeCell ref="I30:J30"/>
    <mergeCell ref="I31:J31"/>
    <mergeCell ref="I32:J32"/>
    <mergeCell ref="I33:J33"/>
    <mergeCell ref="I34:J34"/>
    <mergeCell ref="I35:J35"/>
    <mergeCell ref="I36:J36"/>
    <mergeCell ref="I37:J37"/>
    <mergeCell ref="I38:J38"/>
    <mergeCell ref="I39:J39"/>
    <mergeCell ref="I40:J40"/>
    <mergeCell ref="I41:J41"/>
    <mergeCell ref="I42:J42"/>
    <mergeCell ref="I43:J43"/>
    <mergeCell ref="I44:J44"/>
    <mergeCell ref="I50:J50"/>
    <mergeCell ref="I51:J51"/>
    <mergeCell ref="I45:J45"/>
    <mergeCell ref="I46:J46"/>
    <mergeCell ref="I47:J47"/>
    <mergeCell ref="I48:J48"/>
    <mergeCell ref="I49:J49"/>
  </mergeCells>
  <dataValidations count="2">
    <dataValidation type="list" allowBlank="1" showInputMessage="1" showErrorMessage="1" sqref="G21:G51" xr:uid="{92644805-DC11-458E-A202-A111E7814262}">
      <formula1>"Bambini,Jugend,Junioren,Ü-15"</formula1>
    </dataValidation>
    <dataValidation type="list" allowBlank="1" showInputMessage="1" showErrorMessage="1" sqref="A21:A51" xr:uid="{3C244DD2-28A4-4B25-9F33-D47464571B37}">
      <formula1>"*"</formula1>
    </dataValidation>
  </dataValidations>
  <pageMargins left="0.7" right="0.7" top="0.78740157499999996" bottom="0.78740157499999996"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DD7DDF-DFA0-4165-84AE-20C878AAA5FF}">
  <dimension ref="A1:T79"/>
  <sheetViews>
    <sheetView showGridLines="0" topLeftCell="A3" workbookViewId="0">
      <selection activeCell="B20" sqref="B20:B26"/>
    </sheetView>
  </sheetViews>
  <sheetFormatPr baseColWidth="10" defaultRowHeight="14.25" x14ac:dyDescent="0.45"/>
  <cols>
    <col min="1" max="1" width="15.1328125" bestFit="1" customWidth="1"/>
    <col min="2" max="3" width="25.73046875" customWidth="1"/>
  </cols>
  <sheetData>
    <row r="1" spans="1:4" x14ac:dyDescent="0.45">
      <c r="A1" s="95" t="s">
        <v>47</v>
      </c>
      <c r="B1" s="95"/>
      <c r="C1" s="95"/>
      <c r="D1" s="6"/>
    </row>
    <row r="3" spans="1:4" x14ac:dyDescent="0.45">
      <c r="A3" s="2" t="s">
        <v>48</v>
      </c>
      <c r="B3" s="102">
        <f>'meldender Verein'!$B$3</f>
        <v>0</v>
      </c>
      <c r="C3" s="102"/>
      <c r="D3" s="102"/>
    </row>
    <row r="4" spans="1:4" x14ac:dyDescent="0.45">
      <c r="A4" s="2" t="s">
        <v>39</v>
      </c>
      <c r="B4" s="102">
        <f>'meldender Verein'!$B$4</f>
        <v>0</v>
      </c>
      <c r="C4" s="102"/>
      <c r="D4" s="102"/>
    </row>
    <row r="5" spans="1:4" x14ac:dyDescent="0.45">
      <c r="A5" t="s">
        <v>49</v>
      </c>
      <c r="B5" s="102">
        <f>'meldender Verein'!$B$5</f>
        <v>0</v>
      </c>
      <c r="C5" s="102"/>
      <c r="D5" s="102"/>
    </row>
    <row r="7" spans="1:4" x14ac:dyDescent="0.45">
      <c r="A7" t="s">
        <v>50</v>
      </c>
      <c r="B7" s="103">
        <f>'meldender Verein'!$B$7</f>
        <v>0</v>
      </c>
      <c r="C7" s="103"/>
      <c r="D7" s="4"/>
    </row>
    <row r="8" spans="1:4" x14ac:dyDescent="0.45">
      <c r="A8" t="s">
        <v>40</v>
      </c>
      <c r="B8" s="103">
        <f>'meldender Verein'!$B$8</f>
        <v>0</v>
      </c>
      <c r="C8" s="103"/>
    </row>
    <row r="9" spans="1:4" x14ac:dyDescent="0.45">
      <c r="A9" t="s">
        <v>41</v>
      </c>
      <c r="B9" s="103">
        <f>'meldender Verein'!$B$9</f>
        <v>0</v>
      </c>
      <c r="C9" s="103"/>
    </row>
    <row r="10" spans="1:4" x14ac:dyDescent="0.45">
      <c r="B10" s="77"/>
      <c r="C10" s="77"/>
      <c r="D10" s="7"/>
    </row>
    <row r="11" spans="1:4" x14ac:dyDescent="0.45">
      <c r="A11" t="s">
        <v>51</v>
      </c>
      <c r="B11" s="102">
        <f>'meldender Verein'!$B$11</f>
        <v>0</v>
      </c>
      <c r="C11" s="102"/>
    </row>
    <row r="12" spans="1:4" x14ac:dyDescent="0.45">
      <c r="A12" t="s">
        <v>52</v>
      </c>
      <c r="B12" s="102">
        <f>'meldender Verein'!$B$12</f>
        <v>0</v>
      </c>
      <c r="C12" s="102"/>
    </row>
    <row r="13" spans="1:4" x14ac:dyDescent="0.45">
      <c r="A13" t="s">
        <v>42</v>
      </c>
      <c r="B13" s="102">
        <f>'meldender Verein'!$B$13</f>
        <v>0</v>
      </c>
      <c r="C13" s="102"/>
    </row>
    <row r="16" spans="1:4" x14ac:dyDescent="0.45">
      <c r="A16" t="s">
        <v>53</v>
      </c>
      <c r="D16" s="13">
        <f>Ausschreibung!B19</f>
        <v>45983</v>
      </c>
    </row>
    <row r="17" spans="1:20" x14ac:dyDescent="0.45">
      <c r="A17" t="s">
        <v>63</v>
      </c>
      <c r="C17" s="8"/>
      <c r="D17" s="3"/>
    </row>
    <row r="19" spans="1:20" x14ac:dyDescent="0.45">
      <c r="A19" s="12" t="s">
        <v>135</v>
      </c>
      <c r="B19" s="9" t="s">
        <v>59</v>
      </c>
      <c r="C19" s="9" t="s">
        <v>60</v>
      </c>
      <c r="D19" s="9" t="s">
        <v>65</v>
      </c>
      <c r="E19" s="9" t="s">
        <v>64</v>
      </c>
      <c r="F19" s="87" t="s">
        <v>73</v>
      </c>
      <c r="G19" s="87"/>
      <c r="H19" s="87"/>
      <c r="I19" s="87"/>
      <c r="J19" s="87"/>
      <c r="K19" s="26"/>
      <c r="L19" s="26" t="s">
        <v>64</v>
      </c>
      <c r="M19" s="21"/>
      <c r="N19" s="21"/>
      <c r="O19" s="21"/>
      <c r="P19" s="21"/>
      <c r="Q19" s="21"/>
      <c r="R19" s="21"/>
      <c r="S19" s="21"/>
      <c r="T19" s="21"/>
    </row>
    <row r="20" spans="1:20" x14ac:dyDescent="0.45">
      <c r="A20" s="10"/>
      <c r="B20" s="10"/>
      <c r="C20" s="10"/>
      <c r="D20" s="10"/>
      <c r="E20" s="11" t="str">
        <f>IF(D20="","",IF(D20&gt;=Ausschreibung!$E$23,"Bambini",IF(AND(D20&gt;=Ausschreibung!$D$24,D20&lt;=Ausschreibung!$F$24),"Jugend",IF(AND(D20&gt;=Ausschreibung!$D$25,D20&lt;=Ausschreibung!$F$25),"Junioren","Ü-15"))))</f>
        <v/>
      </c>
      <c r="F20" s="108"/>
      <c r="G20" s="108"/>
      <c r="H20" s="108"/>
      <c r="I20" s="108"/>
      <c r="J20" s="108"/>
      <c r="K20" s="27">
        <f>F20</f>
        <v>0</v>
      </c>
      <c r="L20" s="28" t="e">
        <f>VLOOKUP(F20,$O$20:$T$50,6,FALSE)</f>
        <v>#N/A</v>
      </c>
      <c r="M20" s="21"/>
      <c r="N20" s="21"/>
      <c r="O20" s="109">
        <f>F20</f>
        <v>0</v>
      </c>
      <c r="P20" s="109"/>
      <c r="Q20" s="109"/>
      <c r="R20" s="109"/>
      <c r="S20" s="109"/>
      <c r="T20" s="27" t="e">
        <f>VLOOKUP(O20,'Meldeliste Garden'!$A$21:$G$51,6,FALSE)</f>
        <v>#N/A</v>
      </c>
    </row>
    <row r="21" spans="1:20" x14ac:dyDescent="0.45">
      <c r="A21" s="10"/>
      <c r="B21" s="10"/>
      <c r="C21" s="10"/>
      <c r="D21" s="10"/>
      <c r="E21" s="11" t="str">
        <f>IF(D21="","",IF(D21&gt;=Ausschreibung!$E$23,"Bambini",IF(AND(D21&gt;=Ausschreibung!$D$24,D21&lt;=Ausschreibung!$F$24),"Jugend",IF(AND(D21&gt;=Ausschreibung!$D$25,D21&lt;=Ausschreibung!$F$25),"Junioren","Ü-15"))))</f>
        <v/>
      </c>
      <c r="F21" s="108"/>
      <c r="G21" s="108"/>
      <c r="H21" s="108"/>
      <c r="I21" s="108"/>
      <c r="J21" s="108"/>
      <c r="K21" s="27">
        <f t="shared" ref="K21:K79" si="0">F21</f>
        <v>0</v>
      </c>
      <c r="L21" s="28" t="e">
        <f t="shared" ref="L21:L50" si="1">VLOOKUP(F21,$O$20:$T$50,6,FALSE)</f>
        <v>#N/A</v>
      </c>
      <c r="M21" s="21"/>
      <c r="N21" s="21"/>
      <c r="O21" s="109">
        <f t="shared" ref="O21:O49" si="2">F21</f>
        <v>0</v>
      </c>
      <c r="P21" s="109"/>
      <c r="Q21" s="109"/>
      <c r="R21" s="109"/>
      <c r="S21" s="109"/>
      <c r="T21" s="27" t="e">
        <f>VLOOKUP(O21,'Meldeliste Garden'!$A$21:$G$51,6,FALSE)</f>
        <v>#N/A</v>
      </c>
    </row>
    <row r="22" spans="1:20" x14ac:dyDescent="0.45">
      <c r="A22" s="10"/>
      <c r="B22" s="10"/>
      <c r="C22" s="10"/>
      <c r="D22" s="10"/>
      <c r="E22" s="11" t="str">
        <f>IF(D22="","",IF(D22&gt;=Ausschreibung!$E$23,"Bambini",IF(AND(D22&gt;=Ausschreibung!$D$24,D22&lt;=Ausschreibung!$F$24),"Jugend",IF(AND(D22&gt;=Ausschreibung!$D$25,D22&lt;=Ausschreibung!$F$25),"Junioren","Ü-15"))))</f>
        <v/>
      </c>
      <c r="F22" s="108"/>
      <c r="G22" s="108"/>
      <c r="H22" s="108"/>
      <c r="I22" s="108"/>
      <c r="J22" s="108"/>
      <c r="K22" s="27">
        <f t="shared" si="0"/>
        <v>0</v>
      </c>
      <c r="L22" s="28" t="e">
        <f t="shared" si="1"/>
        <v>#N/A</v>
      </c>
      <c r="M22" s="21"/>
      <c r="N22" s="21"/>
      <c r="O22" s="109">
        <f t="shared" si="2"/>
        <v>0</v>
      </c>
      <c r="P22" s="109"/>
      <c r="Q22" s="109"/>
      <c r="R22" s="109"/>
      <c r="S22" s="109"/>
      <c r="T22" s="27" t="e">
        <f>VLOOKUP(O22,'Meldeliste Garden'!$A$21:$G$51,6,FALSE)</f>
        <v>#N/A</v>
      </c>
    </row>
    <row r="23" spans="1:20" x14ac:dyDescent="0.45">
      <c r="A23" s="10"/>
      <c r="B23" s="10"/>
      <c r="C23" s="10"/>
      <c r="D23" s="10"/>
      <c r="E23" s="11" t="str">
        <f>IF(D23="","",IF(D23&gt;=Ausschreibung!$E$23,"Bambini",IF(AND(D23&gt;=Ausschreibung!$D$24,D23&lt;=Ausschreibung!$F$24),"Jugend",IF(AND(D23&gt;=Ausschreibung!$D$25,D23&lt;=Ausschreibung!$F$25),"Junioren","Ü-15"))))</f>
        <v/>
      </c>
      <c r="F23" s="108"/>
      <c r="G23" s="108"/>
      <c r="H23" s="108"/>
      <c r="I23" s="108"/>
      <c r="J23" s="108"/>
      <c r="K23" s="27">
        <f t="shared" si="0"/>
        <v>0</v>
      </c>
      <c r="L23" s="28" t="e">
        <f t="shared" si="1"/>
        <v>#N/A</v>
      </c>
      <c r="M23" s="21"/>
      <c r="N23" s="21"/>
      <c r="O23" s="109">
        <f t="shared" si="2"/>
        <v>0</v>
      </c>
      <c r="P23" s="109"/>
      <c r="Q23" s="109"/>
      <c r="R23" s="109"/>
      <c r="S23" s="109"/>
      <c r="T23" s="27" t="e">
        <f>VLOOKUP(O23,'Meldeliste Garden'!$A$21:$G$51,6,FALSE)</f>
        <v>#N/A</v>
      </c>
    </row>
    <row r="24" spans="1:20" x14ac:dyDescent="0.45">
      <c r="A24" s="10"/>
      <c r="B24" s="10"/>
      <c r="C24" s="10"/>
      <c r="D24" s="10"/>
      <c r="E24" s="11" t="str">
        <f>IF(D24="","",IF(D24&gt;=Ausschreibung!$E$23,"Bambini",IF(AND(D24&gt;=Ausschreibung!$D$24,D24&lt;=Ausschreibung!$F$24),"Jugend",IF(AND(D24&gt;=Ausschreibung!$D$25,D24&lt;=Ausschreibung!$F$25),"Junioren","Ü-15"))))</f>
        <v/>
      </c>
      <c r="F24" s="108"/>
      <c r="G24" s="108"/>
      <c r="H24" s="108"/>
      <c r="I24" s="108"/>
      <c r="J24" s="108"/>
      <c r="K24" s="27">
        <f t="shared" si="0"/>
        <v>0</v>
      </c>
      <c r="L24" s="28" t="e">
        <f t="shared" si="1"/>
        <v>#N/A</v>
      </c>
      <c r="M24" s="21"/>
      <c r="N24" s="21"/>
      <c r="O24" s="109">
        <f t="shared" si="2"/>
        <v>0</v>
      </c>
      <c r="P24" s="109"/>
      <c r="Q24" s="109"/>
      <c r="R24" s="109"/>
      <c r="S24" s="109"/>
      <c r="T24" s="27" t="e">
        <f>VLOOKUP(O24,'Meldeliste Garden'!$A$21:$G$51,6,FALSE)</f>
        <v>#N/A</v>
      </c>
    </row>
    <row r="25" spans="1:20" x14ac:dyDescent="0.45">
      <c r="A25" s="10"/>
      <c r="B25" s="10"/>
      <c r="C25" s="10"/>
      <c r="D25" s="10"/>
      <c r="E25" s="11" t="str">
        <f>IF(D25="","",IF(D25&gt;=Ausschreibung!$E$23,"Bambini",IF(AND(D25&gt;=Ausschreibung!$D$24,D25&lt;=Ausschreibung!$F$24),"Jugend",IF(AND(D25&gt;=Ausschreibung!$D$25,D25&lt;=Ausschreibung!$F$25),"Junioren","Ü-15"))))</f>
        <v/>
      </c>
      <c r="F25" s="108"/>
      <c r="G25" s="108"/>
      <c r="H25" s="108"/>
      <c r="I25" s="108"/>
      <c r="J25" s="108"/>
      <c r="K25" s="27">
        <f t="shared" si="0"/>
        <v>0</v>
      </c>
      <c r="L25" s="28" t="e">
        <f t="shared" si="1"/>
        <v>#N/A</v>
      </c>
      <c r="M25" s="21"/>
      <c r="N25" s="21"/>
      <c r="O25" s="109">
        <f t="shared" si="2"/>
        <v>0</v>
      </c>
      <c r="P25" s="109"/>
      <c r="Q25" s="109"/>
      <c r="R25" s="109"/>
      <c r="S25" s="109"/>
      <c r="T25" s="27" t="e">
        <f>VLOOKUP(O25,'Meldeliste Garden'!$A$21:$G$51,6,FALSE)</f>
        <v>#N/A</v>
      </c>
    </row>
    <row r="26" spans="1:20" x14ac:dyDescent="0.45">
      <c r="A26" s="10"/>
      <c r="B26" s="10"/>
      <c r="C26" s="10"/>
      <c r="D26" s="10"/>
      <c r="E26" s="11" t="str">
        <f>IF(D26="","",IF(D26&gt;=Ausschreibung!$E$23,"Bambini",IF(AND(D26&gt;=Ausschreibung!$D$24,D26&lt;=Ausschreibung!$F$24),"Jugend",IF(AND(D26&gt;=Ausschreibung!$D$25,D26&lt;=Ausschreibung!$F$25),"Junioren","Ü-15"))))</f>
        <v/>
      </c>
      <c r="F26" s="108"/>
      <c r="G26" s="108"/>
      <c r="H26" s="108"/>
      <c r="I26" s="108"/>
      <c r="J26" s="108"/>
      <c r="K26" s="27">
        <f t="shared" si="0"/>
        <v>0</v>
      </c>
      <c r="L26" s="28" t="e">
        <f t="shared" si="1"/>
        <v>#N/A</v>
      </c>
      <c r="M26" s="21"/>
      <c r="N26" s="21"/>
      <c r="O26" s="109">
        <f t="shared" si="2"/>
        <v>0</v>
      </c>
      <c r="P26" s="109"/>
      <c r="Q26" s="109"/>
      <c r="R26" s="109"/>
      <c r="S26" s="109"/>
      <c r="T26" s="27" t="e">
        <f>VLOOKUP(O26,'Meldeliste Garden'!$A$21:$G$51,6,FALSE)</f>
        <v>#N/A</v>
      </c>
    </row>
    <row r="27" spans="1:20" x14ac:dyDescent="0.45">
      <c r="A27" s="10"/>
      <c r="B27" s="10"/>
      <c r="C27" s="10"/>
      <c r="D27" s="10"/>
      <c r="E27" s="11" t="str">
        <f>IF(D27="","",IF(D27&gt;=Ausschreibung!$E$23,"Bambini",IF(AND(D27&gt;=Ausschreibung!$D$24,D27&lt;=Ausschreibung!$F$24),"Jugend",IF(AND(D27&gt;=Ausschreibung!$D$25,D27&lt;=Ausschreibung!$F$25),"Junioren","Ü-15"))))</f>
        <v/>
      </c>
      <c r="F27" s="108"/>
      <c r="G27" s="108"/>
      <c r="H27" s="108"/>
      <c r="I27" s="108"/>
      <c r="J27" s="108"/>
      <c r="K27" s="27">
        <f t="shared" si="0"/>
        <v>0</v>
      </c>
      <c r="L27" s="28" t="e">
        <f t="shared" si="1"/>
        <v>#N/A</v>
      </c>
      <c r="M27" s="21"/>
      <c r="N27" s="21"/>
      <c r="O27" s="109">
        <f t="shared" si="2"/>
        <v>0</v>
      </c>
      <c r="P27" s="109"/>
      <c r="Q27" s="109"/>
      <c r="R27" s="109"/>
      <c r="S27" s="109"/>
      <c r="T27" s="27" t="e">
        <f>VLOOKUP(O27,'Meldeliste Garden'!$A$21:$G$51,6,FALSE)</f>
        <v>#N/A</v>
      </c>
    </row>
    <row r="28" spans="1:20" x14ac:dyDescent="0.45">
      <c r="A28" s="10"/>
      <c r="B28" s="10"/>
      <c r="C28" s="10"/>
      <c r="D28" s="10"/>
      <c r="E28" s="11" t="str">
        <f>IF(D28="","",IF(D28&gt;=Ausschreibung!$E$23,"Bambini",IF(AND(D28&gt;=Ausschreibung!$D$24,D28&lt;=Ausschreibung!$F$24),"Jugend",IF(AND(D28&gt;=Ausschreibung!$D$25,D28&lt;=Ausschreibung!$F$25),"Junioren","Ü-15"))))</f>
        <v/>
      </c>
      <c r="F28" s="108"/>
      <c r="G28" s="108"/>
      <c r="H28" s="108"/>
      <c r="I28" s="108"/>
      <c r="J28" s="108"/>
      <c r="K28" s="27">
        <f t="shared" si="0"/>
        <v>0</v>
      </c>
      <c r="L28" s="28" t="e">
        <f t="shared" si="1"/>
        <v>#N/A</v>
      </c>
      <c r="M28" s="21"/>
      <c r="N28" s="21"/>
      <c r="O28" s="109">
        <f t="shared" si="2"/>
        <v>0</v>
      </c>
      <c r="P28" s="109"/>
      <c r="Q28" s="109"/>
      <c r="R28" s="109"/>
      <c r="S28" s="109"/>
      <c r="T28" s="27" t="e">
        <f>VLOOKUP(O28,'Meldeliste Garden'!$A$21:$G$51,6,FALSE)</f>
        <v>#N/A</v>
      </c>
    </row>
    <row r="29" spans="1:20" x14ac:dyDescent="0.45">
      <c r="A29" s="10"/>
      <c r="B29" s="10"/>
      <c r="C29" s="10"/>
      <c r="D29" s="10"/>
      <c r="E29" s="11" t="str">
        <f>IF(D29="","",IF(D29&gt;=Ausschreibung!$E$23,"Bambini",IF(AND(D29&gt;=Ausschreibung!$D$24,D29&lt;=Ausschreibung!$F$24),"Jugend",IF(AND(D29&gt;=Ausschreibung!$D$25,D29&lt;=Ausschreibung!$F$25),"Junioren","Ü-15"))))</f>
        <v/>
      </c>
      <c r="F29" s="108"/>
      <c r="G29" s="108"/>
      <c r="H29" s="108"/>
      <c r="I29" s="108"/>
      <c r="J29" s="108"/>
      <c r="K29" s="27">
        <f t="shared" si="0"/>
        <v>0</v>
      </c>
      <c r="L29" s="28" t="e">
        <f t="shared" si="1"/>
        <v>#N/A</v>
      </c>
      <c r="M29" s="21"/>
      <c r="N29" s="21"/>
      <c r="O29" s="109">
        <f t="shared" si="2"/>
        <v>0</v>
      </c>
      <c r="P29" s="109"/>
      <c r="Q29" s="109"/>
      <c r="R29" s="109"/>
      <c r="S29" s="109"/>
      <c r="T29" s="27" t="e">
        <f>VLOOKUP(O29,'Meldeliste Garden'!$A$21:$G$51,6,FALSE)</f>
        <v>#N/A</v>
      </c>
    </row>
    <row r="30" spans="1:20" x14ac:dyDescent="0.45">
      <c r="A30" s="10"/>
      <c r="B30" s="10"/>
      <c r="C30" s="10"/>
      <c r="D30" s="10"/>
      <c r="E30" s="11" t="str">
        <f>IF(D30="","",IF(D30&gt;=Ausschreibung!$E$23,"Bambini",IF(AND(D30&gt;=Ausschreibung!$D$24,D30&lt;=Ausschreibung!$F$24),"Jugend",IF(AND(D30&gt;=Ausschreibung!$D$25,D30&lt;=Ausschreibung!$F$25),"Junioren","Ü-15"))))</f>
        <v/>
      </c>
      <c r="F30" s="108"/>
      <c r="G30" s="108"/>
      <c r="H30" s="108"/>
      <c r="I30" s="108"/>
      <c r="J30" s="108"/>
      <c r="K30" s="27">
        <f t="shared" si="0"/>
        <v>0</v>
      </c>
      <c r="L30" s="28" t="e">
        <f t="shared" si="1"/>
        <v>#N/A</v>
      </c>
      <c r="M30" s="21"/>
      <c r="N30" s="21"/>
      <c r="O30" s="109">
        <f t="shared" si="2"/>
        <v>0</v>
      </c>
      <c r="P30" s="109"/>
      <c r="Q30" s="109"/>
      <c r="R30" s="109"/>
      <c r="S30" s="109"/>
      <c r="T30" s="27" t="e">
        <f>VLOOKUP(O30,'Meldeliste Garden'!$A$21:$G$51,6,FALSE)</f>
        <v>#N/A</v>
      </c>
    </row>
    <row r="31" spans="1:20" x14ac:dyDescent="0.45">
      <c r="A31" s="10"/>
      <c r="B31" s="10"/>
      <c r="C31" s="10"/>
      <c r="D31" s="10"/>
      <c r="E31" s="11" t="str">
        <f>IF(D31="","",IF(D31&gt;=Ausschreibung!$E$23,"Bambini",IF(AND(D31&gt;=Ausschreibung!$D$24,D31&lt;=Ausschreibung!$F$24),"Jugend",IF(AND(D31&gt;=Ausschreibung!$D$25,D31&lt;=Ausschreibung!$F$25),"Junioren","Ü-15"))))</f>
        <v/>
      </c>
      <c r="F31" s="108"/>
      <c r="G31" s="108"/>
      <c r="H31" s="108"/>
      <c r="I31" s="108"/>
      <c r="J31" s="108"/>
      <c r="K31" s="27">
        <f t="shared" si="0"/>
        <v>0</v>
      </c>
      <c r="L31" s="28" t="e">
        <f t="shared" si="1"/>
        <v>#N/A</v>
      </c>
      <c r="M31" s="21"/>
      <c r="N31" s="21"/>
      <c r="O31" s="109">
        <f t="shared" si="2"/>
        <v>0</v>
      </c>
      <c r="P31" s="109"/>
      <c r="Q31" s="109"/>
      <c r="R31" s="109"/>
      <c r="S31" s="109"/>
      <c r="T31" s="27" t="e">
        <f>VLOOKUP(O31,'Meldeliste Garden'!$A$21:$G$51,6,FALSE)</f>
        <v>#N/A</v>
      </c>
    </row>
    <row r="32" spans="1:20" x14ac:dyDescent="0.45">
      <c r="A32" s="10"/>
      <c r="B32" s="10"/>
      <c r="C32" s="10"/>
      <c r="D32" s="10"/>
      <c r="E32" s="11" t="str">
        <f>IF(D32="","",IF(D32&gt;=Ausschreibung!$E$23,"Bambini",IF(AND(D32&gt;=Ausschreibung!$D$24,D32&lt;=Ausschreibung!$F$24),"Jugend",IF(AND(D32&gt;=Ausschreibung!$D$25,D32&lt;=Ausschreibung!$F$25),"Junioren","Ü-15"))))</f>
        <v/>
      </c>
      <c r="F32" s="108"/>
      <c r="G32" s="108"/>
      <c r="H32" s="108"/>
      <c r="I32" s="108"/>
      <c r="J32" s="108"/>
      <c r="K32" s="27">
        <f t="shared" si="0"/>
        <v>0</v>
      </c>
      <c r="L32" s="28" t="e">
        <f t="shared" si="1"/>
        <v>#N/A</v>
      </c>
      <c r="M32" s="21"/>
      <c r="N32" s="21"/>
      <c r="O32" s="109">
        <f t="shared" si="2"/>
        <v>0</v>
      </c>
      <c r="P32" s="109"/>
      <c r="Q32" s="109"/>
      <c r="R32" s="109"/>
      <c r="S32" s="109"/>
      <c r="T32" s="27" t="e">
        <f>VLOOKUP(O32,'Meldeliste Garden'!$A$21:$G$51,6,FALSE)</f>
        <v>#N/A</v>
      </c>
    </row>
    <row r="33" spans="1:20" x14ac:dyDescent="0.45">
      <c r="A33" s="10"/>
      <c r="B33" s="10"/>
      <c r="C33" s="10"/>
      <c r="D33" s="10"/>
      <c r="E33" s="11" t="str">
        <f>IF(D33="","",IF(D33&gt;=Ausschreibung!$E$23,"Bambini",IF(AND(D33&gt;=Ausschreibung!$D$24,D33&lt;=Ausschreibung!$F$24),"Jugend",IF(AND(D33&gt;=Ausschreibung!$D$25,D33&lt;=Ausschreibung!$F$25),"Junioren","Ü-15"))))</f>
        <v/>
      </c>
      <c r="F33" s="108"/>
      <c r="G33" s="108"/>
      <c r="H33" s="108"/>
      <c r="I33" s="108"/>
      <c r="J33" s="108"/>
      <c r="K33" s="27">
        <f t="shared" si="0"/>
        <v>0</v>
      </c>
      <c r="L33" s="28" t="e">
        <f t="shared" si="1"/>
        <v>#N/A</v>
      </c>
      <c r="M33" s="21"/>
      <c r="N33" s="21"/>
      <c r="O33" s="109">
        <f t="shared" si="2"/>
        <v>0</v>
      </c>
      <c r="P33" s="109"/>
      <c r="Q33" s="109"/>
      <c r="R33" s="109"/>
      <c r="S33" s="109"/>
      <c r="T33" s="27" t="e">
        <f>VLOOKUP(O33,'Meldeliste Garden'!$A$21:$G$51,6,FALSE)</f>
        <v>#N/A</v>
      </c>
    </row>
    <row r="34" spans="1:20" x14ac:dyDescent="0.45">
      <c r="A34" s="10"/>
      <c r="B34" s="10"/>
      <c r="C34" s="10"/>
      <c r="D34" s="10"/>
      <c r="E34" s="11" t="str">
        <f>IF(D34="","",IF(D34&gt;=Ausschreibung!$E$23,"Bambini",IF(AND(D34&gt;=Ausschreibung!$D$24,D34&lt;=Ausschreibung!$F$24),"Jugend",IF(AND(D34&gt;=Ausschreibung!$D$25,D34&lt;=Ausschreibung!$F$25),"Junioren","Ü-15"))))</f>
        <v/>
      </c>
      <c r="F34" s="108"/>
      <c r="G34" s="108"/>
      <c r="H34" s="108"/>
      <c r="I34" s="108"/>
      <c r="J34" s="108"/>
      <c r="K34" s="27">
        <f t="shared" si="0"/>
        <v>0</v>
      </c>
      <c r="L34" s="28" t="e">
        <f t="shared" si="1"/>
        <v>#N/A</v>
      </c>
      <c r="M34" s="21"/>
      <c r="N34" s="21"/>
      <c r="O34" s="109">
        <f t="shared" si="2"/>
        <v>0</v>
      </c>
      <c r="P34" s="109"/>
      <c r="Q34" s="109"/>
      <c r="R34" s="109"/>
      <c r="S34" s="109"/>
      <c r="T34" s="27" t="e">
        <f>VLOOKUP(O34,'Meldeliste Garden'!$A$21:$G$51,6,FALSE)</f>
        <v>#N/A</v>
      </c>
    </row>
    <row r="35" spans="1:20" x14ac:dyDescent="0.45">
      <c r="A35" s="10"/>
      <c r="B35" s="10"/>
      <c r="C35" s="10"/>
      <c r="D35" s="10"/>
      <c r="E35" s="11" t="str">
        <f>IF(D35="","",IF(D35&gt;=Ausschreibung!$E$23,"Bambini",IF(AND(D35&gt;=Ausschreibung!$D$24,D35&lt;=Ausschreibung!$F$24),"Jugend",IF(AND(D35&gt;=Ausschreibung!$D$25,D35&lt;=Ausschreibung!$F$25),"Junioren","Ü-15"))))</f>
        <v/>
      </c>
      <c r="F35" s="108"/>
      <c r="G35" s="108"/>
      <c r="H35" s="108"/>
      <c r="I35" s="108"/>
      <c r="J35" s="108"/>
      <c r="K35" s="27">
        <f t="shared" si="0"/>
        <v>0</v>
      </c>
      <c r="L35" s="28" t="e">
        <f t="shared" si="1"/>
        <v>#N/A</v>
      </c>
      <c r="M35" s="21"/>
      <c r="N35" s="21"/>
      <c r="O35" s="109">
        <f t="shared" si="2"/>
        <v>0</v>
      </c>
      <c r="P35" s="109"/>
      <c r="Q35" s="109"/>
      <c r="R35" s="109"/>
      <c r="S35" s="109"/>
      <c r="T35" s="27" t="e">
        <f>VLOOKUP(O35,'Meldeliste Garden'!$A$21:$G$51,6,FALSE)</f>
        <v>#N/A</v>
      </c>
    </row>
    <row r="36" spans="1:20" x14ac:dyDescent="0.45">
      <c r="A36" s="10"/>
      <c r="B36" s="10"/>
      <c r="C36" s="10"/>
      <c r="D36" s="10"/>
      <c r="E36" s="11" t="str">
        <f>IF(D36="","",IF(D36&gt;=Ausschreibung!$E$23,"Bambini",IF(AND(D36&gt;=Ausschreibung!$D$24,D36&lt;=Ausschreibung!$F$24),"Jugend",IF(AND(D36&gt;=Ausschreibung!$D$25,D36&lt;=Ausschreibung!$F$25),"Junioren","Ü-15"))))</f>
        <v/>
      </c>
      <c r="F36" s="108"/>
      <c r="G36" s="108"/>
      <c r="H36" s="108"/>
      <c r="I36" s="108"/>
      <c r="J36" s="108"/>
      <c r="K36" s="27">
        <f t="shared" si="0"/>
        <v>0</v>
      </c>
      <c r="L36" s="28" t="e">
        <f t="shared" si="1"/>
        <v>#N/A</v>
      </c>
      <c r="M36" s="21"/>
      <c r="N36" s="21"/>
      <c r="O36" s="109">
        <f t="shared" si="2"/>
        <v>0</v>
      </c>
      <c r="P36" s="109"/>
      <c r="Q36" s="109"/>
      <c r="R36" s="109"/>
      <c r="S36" s="109"/>
      <c r="T36" s="27" t="e">
        <f>VLOOKUP(O36,'Meldeliste Garden'!$A$21:$G$51,6,FALSE)</f>
        <v>#N/A</v>
      </c>
    </row>
    <row r="37" spans="1:20" x14ac:dyDescent="0.45">
      <c r="A37" s="10"/>
      <c r="B37" s="10"/>
      <c r="C37" s="10"/>
      <c r="D37" s="10"/>
      <c r="E37" s="11" t="str">
        <f>IF(D37="","",IF(D37&gt;=Ausschreibung!$E$23,"Bambini",IF(AND(D37&gt;=Ausschreibung!$D$24,D37&lt;=Ausschreibung!$F$24),"Jugend",IF(AND(D37&gt;=Ausschreibung!$D$25,D37&lt;=Ausschreibung!$F$25),"Junioren","Ü-15"))))</f>
        <v/>
      </c>
      <c r="F37" s="108"/>
      <c r="G37" s="108"/>
      <c r="H37" s="108"/>
      <c r="I37" s="108"/>
      <c r="J37" s="108"/>
      <c r="K37" s="27">
        <f t="shared" si="0"/>
        <v>0</v>
      </c>
      <c r="L37" s="28" t="e">
        <f t="shared" si="1"/>
        <v>#N/A</v>
      </c>
      <c r="M37" s="21"/>
      <c r="N37" s="21"/>
      <c r="O37" s="109">
        <f t="shared" si="2"/>
        <v>0</v>
      </c>
      <c r="P37" s="109"/>
      <c r="Q37" s="109"/>
      <c r="R37" s="109"/>
      <c r="S37" s="109"/>
      <c r="T37" s="27" t="e">
        <f>VLOOKUP(O37,'Meldeliste Garden'!$A$21:$G$51,6,FALSE)</f>
        <v>#N/A</v>
      </c>
    </row>
    <row r="38" spans="1:20" x14ac:dyDescent="0.45">
      <c r="A38" s="10"/>
      <c r="B38" s="10"/>
      <c r="C38" s="10"/>
      <c r="D38" s="10"/>
      <c r="E38" s="11" t="str">
        <f>IF(D38="","",IF(D38&gt;=Ausschreibung!$E$23,"Bambini",IF(AND(D38&gt;=Ausschreibung!$D$24,D38&lt;=Ausschreibung!$F$24),"Jugend",IF(AND(D38&gt;=Ausschreibung!$D$25,D38&lt;=Ausschreibung!$F$25),"Junioren","Ü-15"))))</f>
        <v/>
      </c>
      <c r="F38" s="108"/>
      <c r="G38" s="108"/>
      <c r="H38" s="108"/>
      <c r="I38" s="108"/>
      <c r="J38" s="108"/>
      <c r="K38" s="27">
        <f t="shared" si="0"/>
        <v>0</v>
      </c>
      <c r="L38" s="28" t="e">
        <f t="shared" si="1"/>
        <v>#N/A</v>
      </c>
      <c r="M38" s="21"/>
      <c r="N38" s="21"/>
      <c r="O38" s="109">
        <f t="shared" si="2"/>
        <v>0</v>
      </c>
      <c r="P38" s="109"/>
      <c r="Q38" s="109"/>
      <c r="R38" s="109"/>
      <c r="S38" s="109"/>
      <c r="T38" s="27" t="e">
        <f>VLOOKUP(O38,'Meldeliste Garden'!$A$21:$G$51,6,FALSE)</f>
        <v>#N/A</v>
      </c>
    </row>
    <row r="39" spans="1:20" x14ac:dyDescent="0.45">
      <c r="A39" s="10"/>
      <c r="B39" s="10"/>
      <c r="C39" s="10"/>
      <c r="D39" s="10"/>
      <c r="E39" s="11" t="str">
        <f>IF(D39="","",IF(D39&gt;=Ausschreibung!$E$23,"Bambini",IF(AND(D39&gt;=Ausschreibung!$D$24,D39&lt;=Ausschreibung!$F$24),"Jugend",IF(AND(D39&gt;=Ausschreibung!$D$25,D39&lt;=Ausschreibung!$F$25),"Junioren","Ü-15"))))</f>
        <v/>
      </c>
      <c r="F39" s="108"/>
      <c r="G39" s="108"/>
      <c r="H39" s="108"/>
      <c r="I39" s="108"/>
      <c r="J39" s="108"/>
      <c r="K39" s="27">
        <f t="shared" si="0"/>
        <v>0</v>
      </c>
      <c r="L39" s="28" t="e">
        <f t="shared" si="1"/>
        <v>#N/A</v>
      </c>
      <c r="M39" s="21"/>
      <c r="N39" s="21"/>
      <c r="O39" s="109">
        <f t="shared" si="2"/>
        <v>0</v>
      </c>
      <c r="P39" s="109"/>
      <c r="Q39" s="109"/>
      <c r="R39" s="109"/>
      <c r="S39" s="109"/>
      <c r="T39" s="27" t="e">
        <f>VLOOKUP(O39,'Meldeliste Garden'!$A$21:$G$51,6,FALSE)</f>
        <v>#N/A</v>
      </c>
    </row>
    <row r="40" spans="1:20" x14ac:dyDescent="0.45">
      <c r="A40" s="10"/>
      <c r="B40" s="10"/>
      <c r="C40" s="10"/>
      <c r="D40" s="10"/>
      <c r="E40" s="11" t="str">
        <f>IF(D40="","",IF(D40&gt;=Ausschreibung!$E$23,"Bambini",IF(AND(D40&gt;=Ausschreibung!$D$24,D40&lt;=Ausschreibung!$F$24),"Jugend",IF(AND(D40&gt;=Ausschreibung!$D$25,D40&lt;=Ausschreibung!$F$25),"Junioren","Ü-15"))))</f>
        <v/>
      </c>
      <c r="F40" s="108"/>
      <c r="G40" s="108"/>
      <c r="H40" s="108"/>
      <c r="I40" s="108"/>
      <c r="J40" s="108"/>
      <c r="K40" s="27">
        <f t="shared" si="0"/>
        <v>0</v>
      </c>
      <c r="L40" s="28" t="e">
        <f t="shared" si="1"/>
        <v>#N/A</v>
      </c>
      <c r="M40" s="21"/>
      <c r="N40" s="21"/>
      <c r="O40" s="109">
        <f t="shared" si="2"/>
        <v>0</v>
      </c>
      <c r="P40" s="109"/>
      <c r="Q40" s="109"/>
      <c r="R40" s="109"/>
      <c r="S40" s="109"/>
      <c r="T40" s="27" t="e">
        <f>VLOOKUP(O40,'Meldeliste Garden'!$A$21:$G$51,6,FALSE)</f>
        <v>#N/A</v>
      </c>
    </row>
    <row r="41" spans="1:20" x14ac:dyDescent="0.45">
      <c r="A41" s="10"/>
      <c r="B41" s="10"/>
      <c r="C41" s="10"/>
      <c r="D41" s="10"/>
      <c r="E41" s="11" t="str">
        <f>IF(D41="","",IF(D41&gt;=Ausschreibung!$E$23,"Bambini",IF(AND(D41&gt;=Ausschreibung!$D$24,D41&lt;=Ausschreibung!$F$24),"Jugend",IF(AND(D41&gt;=Ausschreibung!$D$25,D41&lt;=Ausschreibung!$F$25),"Junioren","Ü-15"))))</f>
        <v/>
      </c>
      <c r="F41" s="108"/>
      <c r="G41" s="108"/>
      <c r="H41" s="108"/>
      <c r="I41" s="108"/>
      <c r="J41" s="108"/>
      <c r="K41" s="27">
        <f t="shared" si="0"/>
        <v>0</v>
      </c>
      <c r="L41" s="28" t="e">
        <f t="shared" si="1"/>
        <v>#N/A</v>
      </c>
      <c r="M41" s="21"/>
      <c r="N41" s="21"/>
      <c r="O41" s="109">
        <f t="shared" si="2"/>
        <v>0</v>
      </c>
      <c r="P41" s="109"/>
      <c r="Q41" s="109"/>
      <c r="R41" s="109"/>
      <c r="S41" s="109"/>
      <c r="T41" s="27" t="e">
        <f>VLOOKUP(O41,'Meldeliste Garden'!$A$21:$G$51,6,FALSE)</f>
        <v>#N/A</v>
      </c>
    </row>
    <row r="42" spans="1:20" x14ac:dyDescent="0.45">
      <c r="A42" s="10"/>
      <c r="B42" s="10"/>
      <c r="C42" s="10"/>
      <c r="D42" s="10"/>
      <c r="E42" s="11" t="str">
        <f>IF(D42="","",IF(D42&gt;=Ausschreibung!$E$23,"Bambini",IF(AND(D42&gt;=Ausschreibung!$D$24,D42&lt;=Ausschreibung!$F$24),"Jugend",IF(AND(D42&gt;=Ausschreibung!$D$25,D42&lt;=Ausschreibung!$F$25),"Junioren","Ü-15"))))</f>
        <v/>
      </c>
      <c r="F42" s="108"/>
      <c r="G42" s="108"/>
      <c r="H42" s="108"/>
      <c r="I42" s="108"/>
      <c r="J42" s="108"/>
      <c r="K42" s="27">
        <f t="shared" si="0"/>
        <v>0</v>
      </c>
      <c r="L42" s="28" t="e">
        <f t="shared" si="1"/>
        <v>#N/A</v>
      </c>
      <c r="M42" s="21"/>
      <c r="N42" s="21"/>
      <c r="O42" s="109">
        <f t="shared" si="2"/>
        <v>0</v>
      </c>
      <c r="P42" s="109"/>
      <c r="Q42" s="109"/>
      <c r="R42" s="109"/>
      <c r="S42" s="109"/>
      <c r="T42" s="27" t="e">
        <f>VLOOKUP(O42,'Meldeliste Garden'!$A$21:$G$51,6,FALSE)</f>
        <v>#N/A</v>
      </c>
    </row>
    <row r="43" spans="1:20" x14ac:dyDescent="0.45">
      <c r="A43" s="10"/>
      <c r="B43" s="10"/>
      <c r="C43" s="10"/>
      <c r="D43" s="10"/>
      <c r="E43" s="11" t="str">
        <f>IF(D43="","",IF(D43&gt;=Ausschreibung!$E$23,"Bambini",IF(AND(D43&gt;=Ausschreibung!$D$24,D43&lt;=Ausschreibung!$F$24),"Jugend",IF(AND(D43&gt;=Ausschreibung!$D$25,D43&lt;=Ausschreibung!$F$25),"Junioren","Ü-15"))))</f>
        <v/>
      </c>
      <c r="F43" s="108"/>
      <c r="G43" s="108"/>
      <c r="H43" s="108"/>
      <c r="I43" s="108"/>
      <c r="J43" s="108"/>
      <c r="K43" s="27">
        <f t="shared" si="0"/>
        <v>0</v>
      </c>
      <c r="L43" s="28" t="e">
        <f t="shared" si="1"/>
        <v>#N/A</v>
      </c>
      <c r="M43" s="21"/>
      <c r="N43" s="21"/>
      <c r="O43" s="109">
        <f t="shared" si="2"/>
        <v>0</v>
      </c>
      <c r="P43" s="109"/>
      <c r="Q43" s="109"/>
      <c r="R43" s="109"/>
      <c r="S43" s="109"/>
      <c r="T43" s="27" t="e">
        <f>VLOOKUP(O43,'Meldeliste Garden'!$A$21:$G$51,6,FALSE)</f>
        <v>#N/A</v>
      </c>
    </row>
    <row r="44" spans="1:20" x14ac:dyDescent="0.45">
      <c r="A44" s="10"/>
      <c r="B44" s="10"/>
      <c r="C44" s="10"/>
      <c r="D44" s="10"/>
      <c r="E44" s="11" t="str">
        <f>IF(D44="","",IF(D44&gt;=Ausschreibung!$E$23,"Bambini",IF(AND(D44&gt;=Ausschreibung!$D$24,D44&lt;=Ausschreibung!$F$24),"Jugend",IF(AND(D44&gt;=Ausschreibung!$D$25,D44&lt;=Ausschreibung!$F$25),"Junioren","Ü-15"))))</f>
        <v/>
      </c>
      <c r="F44" s="108"/>
      <c r="G44" s="108"/>
      <c r="H44" s="108"/>
      <c r="I44" s="108"/>
      <c r="J44" s="108"/>
      <c r="K44" s="27">
        <f t="shared" si="0"/>
        <v>0</v>
      </c>
      <c r="L44" s="28" t="e">
        <f t="shared" si="1"/>
        <v>#N/A</v>
      </c>
      <c r="M44" s="21"/>
      <c r="N44" s="21"/>
      <c r="O44" s="109">
        <f t="shared" si="2"/>
        <v>0</v>
      </c>
      <c r="P44" s="109"/>
      <c r="Q44" s="109"/>
      <c r="R44" s="109"/>
      <c r="S44" s="109"/>
      <c r="T44" s="27" t="e">
        <f>VLOOKUP(O44,'Meldeliste Garden'!$A$21:$G$51,6,FALSE)</f>
        <v>#N/A</v>
      </c>
    </row>
    <row r="45" spans="1:20" x14ac:dyDescent="0.45">
      <c r="A45" s="10"/>
      <c r="B45" s="10"/>
      <c r="C45" s="10"/>
      <c r="D45" s="10"/>
      <c r="E45" s="11" t="str">
        <f>IF(D45="","",IF(D45&gt;=Ausschreibung!$E$23,"Bambini",IF(AND(D45&gt;=Ausschreibung!$D$24,D45&lt;=Ausschreibung!$F$24),"Jugend",IF(AND(D45&gt;=Ausschreibung!$D$25,D45&lt;=Ausschreibung!$F$25),"Junioren","Ü-15"))))</f>
        <v/>
      </c>
      <c r="F45" s="108"/>
      <c r="G45" s="108"/>
      <c r="H45" s="108"/>
      <c r="I45" s="108"/>
      <c r="J45" s="108"/>
      <c r="K45" s="27">
        <f t="shared" si="0"/>
        <v>0</v>
      </c>
      <c r="L45" s="28" t="e">
        <f t="shared" si="1"/>
        <v>#N/A</v>
      </c>
      <c r="M45" s="21"/>
      <c r="N45" s="21"/>
      <c r="O45" s="109">
        <f t="shared" si="2"/>
        <v>0</v>
      </c>
      <c r="P45" s="109"/>
      <c r="Q45" s="109"/>
      <c r="R45" s="109"/>
      <c r="S45" s="109"/>
      <c r="T45" s="27" t="e">
        <f>VLOOKUP(O45,'Meldeliste Garden'!$A$21:$G$51,6,FALSE)</f>
        <v>#N/A</v>
      </c>
    </row>
    <row r="46" spans="1:20" x14ac:dyDescent="0.45">
      <c r="A46" s="10"/>
      <c r="B46" s="10"/>
      <c r="C46" s="10"/>
      <c r="D46" s="10"/>
      <c r="E46" s="11" t="str">
        <f>IF(D46="","",IF(D46&gt;=Ausschreibung!$E$23,"Bambini",IF(AND(D46&gt;=Ausschreibung!$D$24,D46&lt;=Ausschreibung!$F$24),"Jugend",IF(AND(D46&gt;=Ausschreibung!$D$25,D46&lt;=Ausschreibung!$F$25),"Junioren","Ü-15"))))</f>
        <v/>
      </c>
      <c r="F46" s="108"/>
      <c r="G46" s="108"/>
      <c r="H46" s="108"/>
      <c r="I46" s="108"/>
      <c r="J46" s="108"/>
      <c r="K46" s="27">
        <f t="shared" si="0"/>
        <v>0</v>
      </c>
      <c r="L46" s="28" t="e">
        <f t="shared" si="1"/>
        <v>#N/A</v>
      </c>
      <c r="M46" s="21"/>
      <c r="N46" s="21"/>
      <c r="O46" s="109">
        <f t="shared" si="2"/>
        <v>0</v>
      </c>
      <c r="P46" s="109"/>
      <c r="Q46" s="109"/>
      <c r="R46" s="109"/>
      <c r="S46" s="109"/>
      <c r="T46" s="27" t="e">
        <f>VLOOKUP(O46,'Meldeliste Garden'!$A$21:$G$51,6,FALSE)</f>
        <v>#N/A</v>
      </c>
    </row>
    <row r="47" spans="1:20" x14ac:dyDescent="0.45">
      <c r="A47" s="10"/>
      <c r="B47" s="10"/>
      <c r="C47" s="10"/>
      <c r="D47" s="10"/>
      <c r="E47" s="11" t="str">
        <f>IF(D47="","",IF(D47&gt;=Ausschreibung!$E$23,"Bambini",IF(AND(D47&gt;=Ausschreibung!$D$24,D47&lt;=Ausschreibung!$F$24),"Jugend",IF(AND(D47&gt;=Ausschreibung!$D$25,D47&lt;=Ausschreibung!$F$25),"Junioren","Ü-15"))))</f>
        <v/>
      </c>
      <c r="F47" s="108"/>
      <c r="G47" s="108"/>
      <c r="H47" s="108"/>
      <c r="I47" s="108"/>
      <c r="J47" s="108"/>
      <c r="K47" s="27">
        <f t="shared" si="0"/>
        <v>0</v>
      </c>
      <c r="L47" s="28" t="e">
        <f t="shared" si="1"/>
        <v>#N/A</v>
      </c>
      <c r="M47" s="21"/>
      <c r="N47" s="21"/>
      <c r="O47" s="109">
        <f t="shared" si="2"/>
        <v>0</v>
      </c>
      <c r="P47" s="109"/>
      <c r="Q47" s="109"/>
      <c r="R47" s="109"/>
      <c r="S47" s="109"/>
      <c r="T47" s="27" t="e">
        <f>VLOOKUP(O47,'Meldeliste Garden'!$A$21:$G$51,6,FALSE)</f>
        <v>#N/A</v>
      </c>
    </row>
    <row r="48" spans="1:20" x14ac:dyDescent="0.45">
      <c r="A48" s="10"/>
      <c r="B48" s="10"/>
      <c r="C48" s="10"/>
      <c r="D48" s="10"/>
      <c r="E48" s="11" t="str">
        <f>IF(D48="","",IF(D48&gt;=Ausschreibung!$E$23,"Bambini",IF(AND(D48&gt;=Ausschreibung!$D$24,D48&lt;=Ausschreibung!$F$24),"Jugend",IF(AND(D48&gt;=Ausschreibung!$D$25,D48&lt;=Ausschreibung!$F$25),"Junioren","Ü-15"))))</f>
        <v/>
      </c>
      <c r="F48" s="108"/>
      <c r="G48" s="108"/>
      <c r="H48" s="108"/>
      <c r="I48" s="108"/>
      <c r="J48" s="108"/>
      <c r="K48" s="27">
        <f t="shared" si="0"/>
        <v>0</v>
      </c>
      <c r="L48" s="28" t="e">
        <f t="shared" si="1"/>
        <v>#N/A</v>
      </c>
      <c r="M48" s="21"/>
      <c r="N48" s="21"/>
      <c r="O48" s="109">
        <f t="shared" si="2"/>
        <v>0</v>
      </c>
      <c r="P48" s="109"/>
      <c r="Q48" s="109"/>
      <c r="R48" s="109"/>
      <c r="S48" s="109"/>
      <c r="T48" s="27" t="e">
        <f>VLOOKUP(O48,'Meldeliste Garden'!$A$21:$G$51,6,FALSE)</f>
        <v>#N/A</v>
      </c>
    </row>
    <row r="49" spans="1:20" x14ac:dyDescent="0.45">
      <c r="A49" s="10"/>
      <c r="B49" s="10"/>
      <c r="C49" s="10"/>
      <c r="D49" s="10"/>
      <c r="E49" s="11" t="str">
        <f>IF(D49="","",IF(D49&gt;=Ausschreibung!$E$23,"Bambini",IF(AND(D49&gt;=Ausschreibung!$D$24,D49&lt;=Ausschreibung!$F$24),"Jugend",IF(AND(D49&gt;=Ausschreibung!$D$25,D49&lt;=Ausschreibung!$F$25),"Junioren","Ü-15"))))</f>
        <v/>
      </c>
      <c r="F49" s="108"/>
      <c r="G49" s="108"/>
      <c r="H49" s="108"/>
      <c r="I49" s="108"/>
      <c r="J49" s="108"/>
      <c r="K49" s="27">
        <f t="shared" si="0"/>
        <v>0</v>
      </c>
      <c r="L49" s="28" t="e">
        <f t="shared" si="1"/>
        <v>#N/A</v>
      </c>
      <c r="M49" s="21"/>
      <c r="N49" s="21"/>
      <c r="O49" s="109">
        <f t="shared" si="2"/>
        <v>0</v>
      </c>
      <c r="P49" s="109"/>
      <c r="Q49" s="109"/>
      <c r="R49" s="109"/>
      <c r="S49" s="109"/>
      <c r="T49" s="27" t="e">
        <f>VLOOKUP(O49,'Meldeliste Garden'!$A$21:$G$51,6,FALSE)</f>
        <v>#N/A</v>
      </c>
    </row>
    <row r="50" spans="1:20" x14ac:dyDescent="0.45">
      <c r="A50" s="10"/>
      <c r="B50" s="10"/>
      <c r="C50" s="10"/>
      <c r="D50" s="10"/>
      <c r="E50" s="11" t="str">
        <f>IF(D50="","",IF(D50&gt;=Ausschreibung!$E$23,"Bambini",IF(AND(D50&gt;=Ausschreibung!$D$24,D50&lt;=Ausschreibung!$F$24),"Jugend",IF(AND(D50&gt;=Ausschreibung!$D$25,D50&lt;=Ausschreibung!$F$25),"Junioren","Ü-15"))))</f>
        <v/>
      </c>
      <c r="F50" s="108"/>
      <c r="G50" s="108"/>
      <c r="H50" s="108"/>
      <c r="I50" s="108"/>
      <c r="J50" s="108"/>
      <c r="K50" s="27">
        <f t="shared" si="0"/>
        <v>0</v>
      </c>
      <c r="L50" s="28" t="e">
        <f t="shared" si="1"/>
        <v>#N/A</v>
      </c>
      <c r="M50" s="21"/>
      <c r="N50" s="21"/>
      <c r="O50" s="109">
        <f>F50</f>
        <v>0</v>
      </c>
      <c r="P50" s="109"/>
      <c r="Q50" s="109"/>
      <c r="R50" s="109"/>
      <c r="S50" s="109"/>
      <c r="T50" s="27" t="e">
        <f>VLOOKUP(O50,'Meldeliste Garden'!$A$21:$G$51,6,FALSE)</f>
        <v>#N/A</v>
      </c>
    </row>
    <row r="51" spans="1:20" x14ac:dyDescent="0.45">
      <c r="A51" s="10"/>
      <c r="B51" s="10"/>
      <c r="C51" s="10"/>
      <c r="D51" s="10"/>
      <c r="E51" s="11" t="str">
        <f>IF(D51="","",IF(D51&gt;=Ausschreibung!$E$23,"Bambini",IF(AND(D51&gt;=Ausschreibung!$D$24,D51&lt;=Ausschreibung!$F$24),"Jugend",IF(AND(D51&gt;=Ausschreibung!$D$25,D51&lt;=Ausschreibung!$F$25),"Junioren","Ü-15"))))</f>
        <v/>
      </c>
      <c r="F51" s="108"/>
      <c r="G51" s="108"/>
      <c r="H51" s="108"/>
      <c r="I51" s="108"/>
      <c r="J51" s="108"/>
      <c r="K51" s="27">
        <f t="shared" si="0"/>
        <v>0</v>
      </c>
    </row>
    <row r="52" spans="1:20" x14ac:dyDescent="0.45">
      <c r="A52" s="10"/>
      <c r="B52" s="10"/>
      <c r="C52" s="10"/>
      <c r="D52" s="10"/>
      <c r="E52" s="11" t="str">
        <f>IF(D52="","",IF(D52&gt;=Ausschreibung!$E$23,"Bambini",IF(AND(D52&gt;=Ausschreibung!$D$24,D52&lt;=Ausschreibung!$F$24),"Jugend",IF(AND(D52&gt;=Ausschreibung!$D$25,D52&lt;=Ausschreibung!$F$25),"Junioren","Ü-15"))))</f>
        <v/>
      </c>
      <c r="F52" s="108"/>
      <c r="G52" s="108"/>
      <c r="H52" s="108"/>
      <c r="I52" s="108"/>
      <c r="J52" s="108"/>
      <c r="K52" s="27">
        <f t="shared" si="0"/>
        <v>0</v>
      </c>
    </row>
    <row r="53" spans="1:20" x14ac:dyDescent="0.45">
      <c r="A53" s="10"/>
      <c r="B53" s="10"/>
      <c r="C53" s="10"/>
      <c r="D53" s="10"/>
      <c r="E53" s="11" t="str">
        <f>IF(D53="","",IF(D53&gt;=Ausschreibung!$E$23,"Bambini",IF(AND(D53&gt;=Ausschreibung!$D$24,D53&lt;=Ausschreibung!$F$24),"Jugend",IF(AND(D53&gt;=Ausschreibung!$D$25,D53&lt;=Ausschreibung!$F$25),"Junioren","Ü-15"))))</f>
        <v/>
      </c>
      <c r="F53" s="108"/>
      <c r="G53" s="108"/>
      <c r="H53" s="108"/>
      <c r="I53" s="108"/>
      <c r="J53" s="108"/>
      <c r="K53" s="27">
        <f t="shared" si="0"/>
        <v>0</v>
      </c>
    </row>
    <row r="54" spans="1:20" x14ac:dyDescent="0.45">
      <c r="A54" s="10"/>
      <c r="B54" s="10"/>
      <c r="C54" s="10"/>
      <c r="D54" s="10"/>
      <c r="E54" s="11" t="str">
        <f>IF(D54="","",IF(D54&gt;=Ausschreibung!$E$23,"Bambini",IF(AND(D54&gt;=Ausschreibung!$D$24,D54&lt;=Ausschreibung!$F$24),"Jugend",IF(AND(D54&gt;=Ausschreibung!$D$25,D54&lt;=Ausschreibung!$F$25),"Junioren","Ü-15"))))</f>
        <v/>
      </c>
      <c r="F54" s="108"/>
      <c r="G54" s="108"/>
      <c r="H54" s="108"/>
      <c r="I54" s="108"/>
      <c r="J54" s="108"/>
      <c r="K54" s="27">
        <f t="shared" si="0"/>
        <v>0</v>
      </c>
    </row>
    <row r="55" spans="1:20" x14ac:dyDescent="0.45">
      <c r="A55" s="10"/>
      <c r="B55" s="10"/>
      <c r="C55" s="10"/>
      <c r="D55" s="10"/>
      <c r="E55" s="11" t="str">
        <f>IF(D55="","",IF(D55&gt;=Ausschreibung!$E$23,"Bambini",IF(AND(D55&gt;=Ausschreibung!$D$24,D55&lt;=Ausschreibung!$F$24),"Jugend",IF(AND(D55&gt;=Ausschreibung!$D$25,D55&lt;=Ausschreibung!$F$25),"Junioren","Ü-15"))))</f>
        <v/>
      </c>
      <c r="F55" s="108"/>
      <c r="G55" s="108"/>
      <c r="H55" s="108"/>
      <c r="I55" s="108"/>
      <c r="J55" s="108"/>
      <c r="K55" s="27">
        <f t="shared" si="0"/>
        <v>0</v>
      </c>
    </row>
    <row r="56" spans="1:20" x14ac:dyDescent="0.45">
      <c r="A56" s="10"/>
      <c r="B56" s="10"/>
      <c r="C56" s="10"/>
      <c r="D56" s="10"/>
      <c r="E56" s="11" t="str">
        <f>IF(D56="","",IF(D56&gt;=Ausschreibung!$E$23,"Bambini",IF(AND(D56&gt;=Ausschreibung!$D$24,D56&lt;=Ausschreibung!$F$24),"Jugend",IF(AND(D56&gt;=Ausschreibung!$D$25,D56&lt;=Ausschreibung!$F$25),"Junioren","Ü-15"))))</f>
        <v/>
      </c>
      <c r="F56" s="108"/>
      <c r="G56" s="108"/>
      <c r="H56" s="108"/>
      <c r="I56" s="108"/>
      <c r="J56" s="108"/>
      <c r="K56" s="27">
        <f t="shared" si="0"/>
        <v>0</v>
      </c>
    </row>
    <row r="57" spans="1:20" x14ac:dyDescent="0.45">
      <c r="A57" s="10"/>
      <c r="B57" s="10"/>
      <c r="C57" s="10"/>
      <c r="D57" s="10"/>
      <c r="E57" s="11" t="str">
        <f>IF(D57="","",IF(D57&gt;=Ausschreibung!$E$23,"Bambini",IF(AND(D57&gt;=Ausschreibung!$D$24,D57&lt;=Ausschreibung!$F$24),"Jugend",IF(AND(D57&gt;=Ausschreibung!$D$25,D57&lt;=Ausschreibung!$F$25),"Junioren","Ü-15"))))</f>
        <v/>
      </c>
      <c r="F57" s="108"/>
      <c r="G57" s="108"/>
      <c r="H57" s="108"/>
      <c r="I57" s="108"/>
      <c r="J57" s="108"/>
      <c r="K57" s="27">
        <f t="shared" si="0"/>
        <v>0</v>
      </c>
    </row>
    <row r="58" spans="1:20" x14ac:dyDescent="0.45">
      <c r="A58" s="10"/>
      <c r="B58" s="10"/>
      <c r="C58" s="10"/>
      <c r="D58" s="10"/>
      <c r="E58" s="11" t="str">
        <f>IF(D58="","",IF(D58&gt;=Ausschreibung!$E$23,"Bambini",IF(AND(D58&gt;=Ausschreibung!$D$24,D58&lt;=Ausschreibung!$F$24),"Jugend",IF(AND(D58&gt;=Ausschreibung!$D$25,D58&lt;=Ausschreibung!$F$25),"Junioren","Ü-15"))))</f>
        <v/>
      </c>
      <c r="F58" s="108"/>
      <c r="G58" s="108"/>
      <c r="H58" s="108"/>
      <c r="I58" s="108"/>
      <c r="J58" s="108"/>
      <c r="K58" s="27">
        <f t="shared" si="0"/>
        <v>0</v>
      </c>
    </row>
    <row r="59" spans="1:20" x14ac:dyDescent="0.45">
      <c r="A59" s="10"/>
      <c r="B59" s="10"/>
      <c r="C59" s="10"/>
      <c r="D59" s="10"/>
      <c r="E59" s="11" t="str">
        <f>IF(D59="","",IF(D59&gt;=Ausschreibung!$E$23,"Bambini",IF(AND(D59&gt;=Ausschreibung!$D$24,D59&lt;=Ausschreibung!$F$24),"Jugend",IF(AND(D59&gt;=Ausschreibung!$D$25,D59&lt;=Ausschreibung!$F$25),"Junioren","Ü-15"))))</f>
        <v/>
      </c>
      <c r="F59" s="108"/>
      <c r="G59" s="108"/>
      <c r="H59" s="108"/>
      <c r="I59" s="108"/>
      <c r="J59" s="108"/>
      <c r="K59" s="27">
        <f t="shared" si="0"/>
        <v>0</v>
      </c>
    </row>
    <row r="60" spans="1:20" x14ac:dyDescent="0.45">
      <c r="A60" s="10"/>
      <c r="B60" s="10"/>
      <c r="C60" s="10"/>
      <c r="D60" s="10"/>
      <c r="E60" s="11" t="str">
        <f>IF(D60="","",IF(D60&gt;=Ausschreibung!$E$23,"Bambini",IF(AND(D60&gt;=Ausschreibung!$D$24,D60&lt;=Ausschreibung!$F$24),"Jugend",IF(AND(D60&gt;=Ausschreibung!$D$25,D60&lt;=Ausschreibung!$F$25),"Junioren","Ü-15"))))</f>
        <v/>
      </c>
      <c r="F60" s="108"/>
      <c r="G60" s="108"/>
      <c r="H60" s="108"/>
      <c r="I60" s="108"/>
      <c r="J60" s="108"/>
      <c r="K60" s="27">
        <f t="shared" si="0"/>
        <v>0</v>
      </c>
    </row>
    <row r="61" spans="1:20" x14ac:dyDescent="0.45">
      <c r="A61" s="10"/>
      <c r="B61" s="10"/>
      <c r="C61" s="10"/>
      <c r="D61" s="10"/>
      <c r="E61" s="11" t="str">
        <f>IF(D61="","",IF(D61&gt;=Ausschreibung!$E$23,"Bambini",IF(AND(D61&gt;=Ausschreibung!$D$24,D61&lt;=Ausschreibung!$F$24),"Jugend",IF(AND(D61&gt;=Ausschreibung!$D$25,D61&lt;=Ausschreibung!$F$25),"Junioren","Ü-15"))))</f>
        <v/>
      </c>
      <c r="F61" s="108"/>
      <c r="G61" s="108"/>
      <c r="H61" s="108"/>
      <c r="I61" s="108"/>
      <c r="J61" s="108"/>
      <c r="K61" s="27">
        <f t="shared" si="0"/>
        <v>0</v>
      </c>
    </row>
    <row r="62" spans="1:20" x14ac:dyDescent="0.45">
      <c r="A62" s="10"/>
      <c r="B62" s="10"/>
      <c r="C62" s="10"/>
      <c r="D62" s="10"/>
      <c r="E62" s="11" t="str">
        <f>IF(D62="","",IF(D62&gt;=Ausschreibung!$E$23,"Bambini",IF(AND(D62&gt;=Ausschreibung!$D$24,D62&lt;=Ausschreibung!$F$24),"Jugend",IF(AND(D62&gt;=Ausschreibung!$D$25,D62&lt;=Ausschreibung!$F$25),"Junioren","Ü-15"))))</f>
        <v/>
      </c>
      <c r="F62" s="108"/>
      <c r="G62" s="108"/>
      <c r="H62" s="108"/>
      <c r="I62" s="108"/>
      <c r="J62" s="108"/>
      <c r="K62" s="27">
        <f t="shared" si="0"/>
        <v>0</v>
      </c>
    </row>
    <row r="63" spans="1:20" x14ac:dyDescent="0.45">
      <c r="A63" s="10"/>
      <c r="B63" s="10"/>
      <c r="C63" s="10"/>
      <c r="D63" s="10"/>
      <c r="E63" s="11" t="str">
        <f>IF(D63="","",IF(D63&gt;=Ausschreibung!$E$23,"Bambini",IF(AND(D63&gt;=Ausschreibung!$D$24,D63&lt;=Ausschreibung!$F$24),"Jugend",IF(AND(D63&gt;=Ausschreibung!$D$25,D63&lt;=Ausschreibung!$F$25),"Junioren","Ü-15"))))</f>
        <v/>
      </c>
      <c r="F63" s="108"/>
      <c r="G63" s="108"/>
      <c r="H63" s="108"/>
      <c r="I63" s="108"/>
      <c r="J63" s="108"/>
      <c r="K63" s="27">
        <f t="shared" si="0"/>
        <v>0</v>
      </c>
    </row>
    <row r="64" spans="1:20" x14ac:dyDescent="0.45">
      <c r="A64" s="10"/>
      <c r="B64" s="10"/>
      <c r="C64" s="10"/>
      <c r="D64" s="10"/>
      <c r="E64" s="11" t="str">
        <f>IF(D64="","",IF(D64&gt;=Ausschreibung!$E$23,"Bambini",IF(AND(D64&gt;=Ausschreibung!$D$24,D64&lt;=Ausschreibung!$F$24),"Jugend",IF(AND(D64&gt;=Ausschreibung!$D$25,D64&lt;=Ausschreibung!$F$25),"Junioren","Ü-15"))))</f>
        <v/>
      </c>
      <c r="F64" s="108"/>
      <c r="G64" s="108"/>
      <c r="H64" s="108"/>
      <c r="I64" s="108"/>
      <c r="J64" s="108"/>
      <c r="K64" s="27">
        <f t="shared" si="0"/>
        <v>0</v>
      </c>
    </row>
    <row r="65" spans="1:11" x14ac:dyDescent="0.45">
      <c r="A65" s="10"/>
      <c r="B65" s="10"/>
      <c r="C65" s="10"/>
      <c r="D65" s="10"/>
      <c r="E65" s="11" t="str">
        <f>IF(D65="","",IF(D65&gt;=Ausschreibung!$E$23,"Bambini",IF(AND(D65&gt;=Ausschreibung!$D$24,D65&lt;=Ausschreibung!$F$24),"Jugend",IF(AND(D65&gt;=Ausschreibung!$D$25,D65&lt;=Ausschreibung!$F$25),"Junioren","Ü-15"))))</f>
        <v/>
      </c>
      <c r="F65" s="108"/>
      <c r="G65" s="108"/>
      <c r="H65" s="108"/>
      <c r="I65" s="108"/>
      <c r="J65" s="108"/>
      <c r="K65" s="27">
        <f t="shared" si="0"/>
        <v>0</v>
      </c>
    </row>
    <row r="66" spans="1:11" x14ac:dyDescent="0.45">
      <c r="A66" s="10"/>
      <c r="B66" s="10"/>
      <c r="C66" s="10"/>
      <c r="D66" s="10"/>
      <c r="E66" s="11" t="str">
        <f>IF(D66="","",IF(D66&gt;=Ausschreibung!$E$23,"Bambini",IF(AND(D66&gt;=Ausschreibung!$D$24,D66&lt;=Ausschreibung!$F$24),"Jugend",IF(AND(D66&gt;=Ausschreibung!$D$25,D66&lt;=Ausschreibung!$F$25),"Junioren","Ü-15"))))</f>
        <v/>
      </c>
      <c r="F66" s="108"/>
      <c r="G66" s="108"/>
      <c r="H66" s="108"/>
      <c r="I66" s="108"/>
      <c r="J66" s="108"/>
      <c r="K66" s="27">
        <f t="shared" si="0"/>
        <v>0</v>
      </c>
    </row>
    <row r="67" spans="1:11" x14ac:dyDescent="0.45">
      <c r="A67" s="10"/>
      <c r="B67" s="10"/>
      <c r="C67" s="10"/>
      <c r="D67" s="10"/>
      <c r="E67" s="11" t="str">
        <f>IF(D67="","",IF(D67&gt;=Ausschreibung!$E$23,"Bambini",IF(AND(D67&gt;=Ausschreibung!$D$24,D67&lt;=Ausschreibung!$F$24),"Jugend",IF(AND(D67&gt;=Ausschreibung!$D$25,D67&lt;=Ausschreibung!$F$25),"Junioren","Ü-15"))))</f>
        <v/>
      </c>
      <c r="F67" s="108"/>
      <c r="G67" s="108"/>
      <c r="H67" s="108"/>
      <c r="I67" s="108"/>
      <c r="J67" s="108"/>
      <c r="K67" s="27">
        <f t="shared" si="0"/>
        <v>0</v>
      </c>
    </row>
    <row r="68" spans="1:11" x14ac:dyDescent="0.45">
      <c r="A68" s="10"/>
      <c r="B68" s="10"/>
      <c r="C68" s="10"/>
      <c r="D68" s="10"/>
      <c r="E68" s="11" t="str">
        <f>IF(D68="","",IF(D68&gt;=Ausschreibung!$E$23,"Bambini",IF(AND(D68&gt;=Ausschreibung!$D$24,D68&lt;=Ausschreibung!$F$24),"Jugend",IF(AND(D68&gt;=Ausschreibung!$D$25,D68&lt;=Ausschreibung!$F$25),"Junioren","Ü-15"))))</f>
        <v/>
      </c>
      <c r="F68" s="108"/>
      <c r="G68" s="108"/>
      <c r="H68" s="108"/>
      <c r="I68" s="108"/>
      <c r="J68" s="108"/>
      <c r="K68" s="27">
        <f t="shared" si="0"/>
        <v>0</v>
      </c>
    </row>
    <row r="69" spans="1:11" x14ac:dyDescent="0.45">
      <c r="A69" s="10"/>
      <c r="B69" s="10"/>
      <c r="C69" s="10"/>
      <c r="D69" s="10"/>
      <c r="E69" s="11" t="str">
        <f>IF(D69="","",IF(D69&gt;=Ausschreibung!$E$23,"Bambini",IF(AND(D69&gt;=Ausschreibung!$D$24,D69&lt;=Ausschreibung!$F$24),"Jugend",IF(AND(D69&gt;=Ausschreibung!$D$25,D69&lt;=Ausschreibung!$F$25),"Junioren","Ü-15"))))</f>
        <v/>
      </c>
      <c r="F69" s="108"/>
      <c r="G69" s="108"/>
      <c r="H69" s="108"/>
      <c r="I69" s="108"/>
      <c r="J69" s="108"/>
      <c r="K69" s="27">
        <f t="shared" si="0"/>
        <v>0</v>
      </c>
    </row>
    <row r="70" spans="1:11" x14ac:dyDescent="0.45">
      <c r="A70" s="10"/>
      <c r="B70" s="10"/>
      <c r="C70" s="10"/>
      <c r="D70" s="10"/>
      <c r="E70" s="11" t="str">
        <f>IF(D70="","",IF(D70&gt;=Ausschreibung!$E$23,"Bambini",IF(AND(D70&gt;=Ausschreibung!$D$24,D70&lt;=Ausschreibung!$F$24),"Jugend",IF(AND(D70&gt;=Ausschreibung!$D$25,D70&lt;=Ausschreibung!$F$25),"Junioren","Ü-15"))))</f>
        <v/>
      </c>
      <c r="F70" s="108"/>
      <c r="G70" s="108"/>
      <c r="H70" s="108"/>
      <c r="I70" s="108"/>
      <c r="J70" s="108"/>
      <c r="K70" s="27">
        <f t="shared" si="0"/>
        <v>0</v>
      </c>
    </row>
    <row r="71" spans="1:11" x14ac:dyDescent="0.45">
      <c r="A71" s="10"/>
      <c r="B71" s="10"/>
      <c r="C71" s="10"/>
      <c r="D71" s="10"/>
      <c r="E71" s="11" t="str">
        <f>IF(D71="","",IF(D71&gt;=Ausschreibung!$E$23,"Bambini",IF(AND(D71&gt;=Ausschreibung!$D$24,D71&lt;=Ausschreibung!$F$24),"Jugend",IF(AND(D71&gt;=Ausschreibung!$D$25,D71&lt;=Ausschreibung!$F$25),"Junioren","Ü-15"))))</f>
        <v/>
      </c>
      <c r="F71" s="108"/>
      <c r="G71" s="108"/>
      <c r="H71" s="108"/>
      <c r="I71" s="108"/>
      <c r="J71" s="108"/>
      <c r="K71" s="27">
        <f t="shared" si="0"/>
        <v>0</v>
      </c>
    </row>
    <row r="72" spans="1:11" x14ac:dyDescent="0.45">
      <c r="A72" s="10"/>
      <c r="B72" s="10"/>
      <c r="C72" s="10"/>
      <c r="D72" s="10"/>
      <c r="E72" s="11" t="str">
        <f>IF(D72="","",IF(D72&gt;=Ausschreibung!$E$23,"Bambini",IF(AND(D72&gt;=Ausschreibung!$D$24,D72&lt;=Ausschreibung!$F$24),"Jugend",IF(AND(D72&gt;=Ausschreibung!$D$25,D72&lt;=Ausschreibung!$F$25),"Junioren","Ü-15"))))</f>
        <v/>
      </c>
      <c r="F72" s="108"/>
      <c r="G72" s="108"/>
      <c r="H72" s="108"/>
      <c r="I72" s="108"/>
      <c r="J72" s="108"/>
      <c r="K72" s="27">
        <f t="shared" si="0"/>
        <v>0</v>
      </c>
    </row>
    <row r="73" spans="1:11" x14ac:dyDescent="0.45">
      <c r="A73" s="10"/>
      <c r="B73" s="10"/>
      <c r="C73" s="10"/>
      <c r="D73" s="10"/>
      <c r="E73" s="11" t="str">
        <f>IF(D73="","",IF(D73&gt;=Ausschreibung!$E$23,"Bambini",IF(AND(D73&gt;=Ausschreibung!$D$24,D73&lt;=Ausschreibung!$F$24),"Jugend",IF(AND(D73&gt;=Ausschreibung!$D$25,D73&lt;=Ausschreibung!$F$25),"Junioren","Ü-15"))))</f>
        <v/>
      </c>
      <c r="F73" s="108"/>
      <c r="G73" s="108"/>
      <c r="H73" s="108"/>
      <c r="I73" s="108"/>
      <c r="J73" s="108"/>
      <c r="K73" s="27">
        <f t="shared" si="0"/>
        <v>0</v>
      </c>
    </row>
    <row r="74" spans="1:11" x14ac:dyDescent="0.45">
      <c r="A74" s="10"/>
      <c r="B74" s="10"/>
      <c r="C74" s="10"/>
      <c r="D74" s="10"/>
      <c r="E74" s="11" t="str">
        <f>IF(D74="","",IF(D74&gt;=Ausschreibung!$E$23,"Bambini",IF(AND(D74&gt;=Ausschreibung!$D$24,D74&lt;=Ausschreibung!$F$24),"Jugend",IF(AND(D74&gt;=Ausschreibung!$D$25,D74&lt;=Ausschreibung!$F$25),"Junioren","Ü-15"))))</f>
        <v/>
      </c>
      <c r="F74" s="108"/>
      <c r="G74" s="108"/>
      <c r="H74" s="108"/>
      <c r="I74" s="108"/>
      <c r="J74" s="108"/>
      <c r="K74" s="27">
        <f t="shared" si="0"/>
        <v>0</v>
      </c>
    </row>
    <row r="75" spans="1:11" x14ac:dyDescent="0.45">
      <c r="A75" s="10"/>
      <c r="B75" s="10"/>
      <c r="C75" s="10"/>
      <c r="D75" s="10"/>
      <c r="E75" s="11" t="str">
        <f>IF(D75="","",IF(D75&gt;=Ausschreibung!$E$23,"Bambini",IF(AND(D75&gt;=Ausschreibung!$D$24,D75&lt;=Ausschreibung!$F$24),"Jugend",IF(AND(D75&gt;=Ausschreibung!$D$25,D75&lt;=Ausschreibung!$F$25),"Junioren","Ü-15"))))</f>
        <v/>
      </c>
      <c r="F75" s="108"/>
      <c r="G75" s="108"/>
      <c r="H75" s="108"/>
      <c r="I75" s="108"/>
      <c r="J75" s="108"/>
      <c r="K75" s="27">
        <f t="shared" si="0"/>
        <v>0</v>
      </c>
    </row>
    <row r="76" spans="1:11" x14ac:dyDescent="0.45">
      <c r="A76" s="10"/>
      <c r="B76" s="10"/>
      <c r="C76" s="10"/>
      <c r="D76" s="10"/>
      <c r="E76" s="11" t="str">
        <f>IF(D76="","",IF(D76&gt;=Ausschreibung!$E$23,"Bambini",IF(AND(D76&gt;=Ausschreibung!$D$24,D76&lt;=Ausschreibung!$F$24),"Jugend",IF(AND(D76&gt;=Ausschreibung!$D$25,D76&lt;=Ausschreibung!$F$25),"Junioren","Ü-15"))))</f>
        <v/>
      </c>
      <c r="F76" s="108"/>
      <c r="G76" s="108"/>
      <c r="H76" s="108"/>
      <c r="I76" s="108"/>
      <c r="J76" s="108"/>
      <c r="K76" s="27">
        <f t="shared" si="0"/>
        <v>0</v>
      </c>
    </row>
    <row r="77" spans="1:11" x14ac:dyDescent="0.45">
      <c r="A77" s="10"/>
      <c r="B77" s="10"/>
      <c r="C77" s="10"/>
      <c r="D77" s="10"/>
      <c r="E77" s="11" t="str">
        <f>IF(D77="","",IF(D77&gt;=Ausschreibung!$E$23,"Bambini",IF(AND(D77&gt;=Ausschreibung!$D$24,D77&lt;=Ausschreibung!$F$24),"Jugend",IF(AND(D77&gt;=Ausschreibung!$D$25,D77&lt;=Ausschreibung!$F$25),"Junioren","Ü-15"))))</f>
        <v/>
      </c>
      <c r="F77" s="108"/>
      <c r="G77" s="108"/>
      <c r="H77" s="108"/>
      <c r="I77" s="108"/>
      <c r="J77" s="108"/>
      <c r="K77" s="27">
        <f t="shared" si="0"/>
        <v>0</v>
      </c>
    </row>
    <row r="78" spans="1:11" x14ac:dyDescent="0.45">
      <c r="A78" s="10"/>
      <c r="B78" s="10"/>
      <c r="C78" s="10"/>
      <c r="D78" s="10"/>
      <c r="E78" s="11" t="str">
        <f>IF(D78="","",IF(D78&gt;=Ausschreibung!$E$23,"Bambini",IF(AND(D78&gt;=Ausschreibung!$D$24,D78&lt;=Ausschreibung!$F$24),"Jugend",IF(AND(D78&gt;=Ausschreibung!$D$25,D78&lt;=Ausschreibung!$F$25),"Junioren","Ü-15"))))</f>
        <v/>
      </c>
      <c r="F78" s="108"/>
      <c r="G78" s="108"/>
      <c r="H78" s="108"/>
      <c r="I78" s="108"/>
      <c r="J78" s="108"/>
      <c r="K78" s="27">
        <f t="shared" si="0"/>
        <v>0</v>
      </c>
    </row>
    <row r="79" spans="1:11" x14ac:dyDescent="0.45">
      <c r="A79" s="10"/>
      <c r="B79" s="10"/>
      <c r="C79" s="10"/>
      <c r="D79" s="10"/>
      <c r="E79" s="11" t="str">
        <f>IF(D79="","",IF(D79&gt;=Ausschreibung!$E$23,"Bambini",IF(AND(D79&gt;=Ausschreibung!$D$24,D79&lt;=Ausschreibung!$F$24),"Jugend",IF(AND(D79&gt;=Ausschreibung!$D$25,D79&lt;=Ausschreibung!$F$25),"Junioren","Ü-15"))))</f>
        <v/>
      </c>
      <c r="F79" s="108"/>
      <c r="G79" s="108"/>
      <c r="H79" s="108"/>
      <c r="I79" s="108"/>
      <c r="J79" s="108"/>
      <c r="K79" s="27">
        <f t="shared" si="0"/>
        <v>0</v>
      </c>
    </row>
  </sheetData>
  <sheetProtection algorithmName="SHA-512" hashValue="e84U1WjQ5Oe3b0MhiBuvZpowbSYsOm60q/ZJmrmNlB6XYjeKYIKvNHCMUB/G51BumQmFyF+ycJ5H1jrkP6/Yqg==" saltValue="H84LBSQ+WOVNzpdWsI8AEA==" spinCount="100000" sheet="1" objects="1" scenarios="1" selectLockedCells="1"/>
  <mergeCells count="103">
    <mergeCell ref="F50:J50"/>
    <mergeCell ref="F19:J19"/>
    <mergeCell ref="F45:J45"/>
    <mergeCell ref="F46:J46"/>
    <mergeCell ref="F47:J47"/>
    <mergeCell ref="F48:J48"/>
    <mergeCell ref="F49:J49"/>
    <mergeCell ref="F40:J40"/>
    <mergeCell ref="F41:J41"/>
    <mergeCell ref="F42:J42"/>
    <mergeCell ref="F43:J43"/>
    <mergeCell ref="F44:J44"/>
    <mergeCell ref="F35:J35"/>
    <mergeCell ref="F36:J36"/>
    <mergeCell ref="F37:J37"/>
    <mergeCell ref="F38:J38"/>
    <mergeCell ref="F27:J27"/>
    <mergeCell ref="F28:J28"/>
    <mergeCell ref="F29:J29"/>
    <mergeCell ref="F39:J39"/>
    <mergeCell ref="F30:J30"/>
    <mergeCell ref="F31:J31"/>
    <mergeCell ref="F32:J32"/>
    <mergeCell ref="F33:J33"/>
    <mergeCell ref="F34:J34"/>
    <mergeCell ref="B12:C12"/>
    <mergeCell ref="B13:C13"/>
    <mergeCell ref="F20:J20"/>
    <mergeCell ref="F21:J21"/>
    <mergeCell ref="F22:J22"/>
    <mergeCell ref="F23:J23"/>
    <mergeCell ref="F24:J24"/>
    <mergeCell ref="F25:J25"/>
    <mergeCell ref="F26:J26"/>
    <mergeCell ref="B8:C8"/>
    <mergeCell ref="A1:C1"/>
    <mergeCell ref="B3:D3"/>
    <mergeCell ref="B4:D4"/>
    <mergeCell ref="B5:D5"/>
    <mergeCell ref="B7:C7"/>
    <mergeCell ref="B9:C9"/>
    <mergeCell ref="B10:C10"/>
    <mergeCell ref="B11:C11"/>
    <mergeCell ref="O25:S25"/>
    <mergeCell ref="O26:S26"/>
    <mergeCell ref="O27:S27"/>
    <mergeCell ref="O28:S28"/>
    <mergeCell ref="O29:S29"/>
    <mergeCell ref="O20:S20"/>
    <mergeCell ref="O21:S21"/>
    <mergeCell ref="O22:S22"/>
    <mergeCell ref="O23:S23"/>
    <mergeCell ref="O24:S24"/>
    <mergeCell ref="O35:S35"/>
    <mergeCell ref="O36:S36"/>
    <mergeCell ref="O37:S37"/>
    <mergeCell ref="O38:S38"/>
    <mergeCell ref="O39:S39"/>
    <mergeCell ref="O30:S30"/>
    <mergeCell ref="O31:S31"/>
    <mergeCell ref="O32:S32"/>
    <mergeCell ref="O33:S33"/>
    <mergeCell ref="O34:S34"/>
    <mergeCell ref="O50:S50"/>
    <mergeCell ref="O45:S45"/>
    <mergeCell ref="O46:S46"/>
    <mergeCell ref="O47:S47"/>
    <mergeCell ref="O48:S48"/>
    <mergeCell ref="O49:S49"/>
    <mergeCell ref="O40:S40"/>
    <mergeCell ref="O41:S41"/>
    <mergeCell ref="O42:S42"/>
    <mergeCell ref="O43:S43"/>
    <mergeCell ref="O44:S44"/>
    <mergeCell ref="F56:J56"/>
    <mergeCell ref="F57:J57"/>
    <mergeCell ref="F58:J58"/>
    <mergeCell ref="F59:J59"/>
    <mergeCell ref="F60:J60"/>
    <mergeCell ref="F51:J51"/>
    <mergeCell ref="F52:J52"/>
    <mergeCell ref="F53:J53"/>
    <mergeCell ref="F54:J54"/>
    <mergeCell ref="F55:J55"/>
    <mergeCell ref="F66:J66"/>
    <mergeCell ref="F67:J67"/>
    <mergeCell ref="F68:J68"/>
    <mergeCell ref="F69:J69"/>
    <mergeCell ref="F70:J70"/>
    <mergeCell ref="F61:J61"/>
    <mergeCell ref="F62:J62"/>
    <mergeCell ref="F63:J63"/>
    <mergeCell ref="F64:J64"/>
    <mergeCell ref="F65:J65"/>
    <mergeCell ref="F76:J76"/>
    <mergeCell ref="F77:J77"/>
    <mergeCell ref="F78:J78"/>
    <mergeCell ref="F79:J79"/>
    <mergeCell ref="F71:J71"/>
    <mergeCell ref="F72:J72"/>
    <mergeCell ref="F73:J73"/>
    <mergeCell ref="F74:J74"/>
    <mergeCell ref="F75:J75"/>
  </mergeCells>
  <conditionalFormatting sqref="E20">
    <cfRule type="cellIs" dxfId="34" priority="2" operator="notEqual">
      <formula>$L$20</formula>
    </cfRule>
    <cfRule type="cellIs" dxfId="33" priority="37" operator="equal">
      <formula>""</formula>
    </cfRule>
  </conditionalFormatting>
  <conditionalFormatting sqref="E21">
    <cfRule type="cellIs" dxfId="32" priority="1" operator="notEqual">
      <formula>$L$21</formula>
    </cfRule>
  </conditionalFormatting>
  <dataValidations count="1">
    <dataValidation type="list" allowBlank="1" showInputMessage="1" showErrorMessage="1" sqref="A20:A79" xr:uid="{1B13111A-F9D0-474D-BB1B-B26C5B1A2E01}">
      <formula1>"Ja,Nein,beantragt"</formula1>
    </dataValidation>
  </dataValidations>
  <pageMargins left="0.7" right="0.7" top="0.78740157499999996" bottom="0.78740157499999996" header="0.3" footer="0.3"/>
  <pageSetup paperSize="9" orientation="portrait" r:id="rId1"/>
  <ignoredErrors>
    <ignoredError sqref="K20 M50:T50 M20:S49" unlockedFormula="1"/>
    <ignoredError sqref="L20:L50 T20:T49" evalError="1" unlockedFormula="1"/>
  </ignoredErrors>
  <extLst>
    <ext xmlns:x14="http://schemas.microsoft.com/office/spreadsheetml/2009/9/main" uri="{CCE6A557-97BC-4b89-ADB6-D9C93CAAB3DF}">
      <x14:dataValidations xmlns:xm="http://schemas.microsoft.com/office/excel/2006/main" count="1">
        <x14:dataValidation type="list" allowBlank="1" showInputMessage="1" showErrorMessage="1" promptTitle="Auswahl" prompt="Bitte hier nach oben scrollen um die jeweiligen Garden auszuwählen" xr:uid="{DF9DCFBB-D5B6-48C0-8811-D6045B5A7E21}">
          <x14:formula1>
            <xm:f>'Meldeliste Garden'!$H$21:$H$51</xm:f>
          </x14:formula1>
          <xm:sqref>F20:J79</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326414-89EB-40AA-8C9F-B7B9278AF924}">
  <sheetPr codeName="Tabelle6"/>
  <dimension ref="A1:O50"/>
  <sheetViews>
    <sheetView showGridLines="0" showRowColHeaders="0" workbookViewId="0">
      <selection activeCell="A20" sqref="A20"/>
    </sheetView>
  </sheetViews>
  <sheetFormatPr baseColWidth="10" defaultRowHeight="14.25" x14ac:dyDescent="0.45"/>
  <cols>
    <col min="1" max="1" width="15.1328125" bestFit="1" customWidth="1"/>
    <col min="2" max="3" width="15.73046875" customWidth="1"/>
    <col min="4" max="4" width="20.3984375" bestFit="1" customWidth="1"/>
    <col min="13" max="13" width="0" hidden="1" customWidth="1"/>
  </cols>
  <sheetData>
    <row r="1" spans="1:6" x14ac:dyDescent="0.45">
      <c r="A1" s="95" t="s">
        <v>47</v>
      </c>
      <c r="B1" s="95"/>
      <c r="C1" s="95"/>
      <c r="D1" s="95"/>
      <c r="E1" s="6"/>
      <c r="F1" s="6"/>
    </row>
    <row r="3" spans="1:6" x14ac:dyDescent="0.45">
      <c r="A3" s="2" t="s">
        <v>48</v>
      </c>
      <c r="B3" s="102">
        <f>'meldender Verein'!$B$3</f>
        <v>0</v>
      </c>
      <c r="C3" s="102"/>
      <c r="D3" s="102"/>
      <c r="E3" s="102"/>
    </row>
    <row r="4" spans="1:6" x14ac:dyDescent="0.45">
      <c r="A4" s="2" t="s">
        <v>39</v>
      </c>
      <c r="B4" s="102">
        <f>'meldender Verein'!$B$4</f>
        <v>0</v>
      </c>
      <c r="C4" s="102"/>
      <c r="D4" s="102"/>
      <c r="E4" s="102"/>
    </row>
    <row r="5" spans="1:6" x14ac:dyDescent="0.45">
      <c r="A5" t="s">
        <v>49</v>
      </c>
      <c r="B5" s="102">
        <f>'meldender Verein'!$B$5</f>
        <v>0</v>
      </c>
      <c r="C5" s="102"/>
      <c r="D5" s="102"/>
      <c r="E5" s="102"/>
    </row>
    <row r="7" spans="1:6" x14ac:dyDescent="0.45">
      <c r="A7" t="s">
        <v>50</v>
      </c>
      <c r="B7" s="103">
        <f>'meldender Verein'!$B$7</f>
        <v>0</v>
      </c>
      <c r="C7" s="103"/>
      <c r="E7" s="4"/>
      <c r="F7" s="4"/>
    </row>
    <row r="8" spans="1:6" x14ac:dyDescent="0.45">
      <c r="A8" t="s">
        <v>40</v>
      </c>
      <c r="B8" s="103">
        <f>'meldender Verein'!$B$8</f>
        <v>0</v>
      </c>
      <c r="C8" s="103"/>
    </row>
    <row r="9" spans="1:6" x14ac:dyDescent="0.45">
      <c r="A9" t="s">
        <v>41</v>
      </c>
      <c r="B9" s="103">
        <f>'meldender Verein'!$B$9</f>
        <v>0</v>
      </c>
      <c r="C9" s="103"/>
    </row>
    <row r="10" spans="1:6" x14ac:dyDescent="0.45">
      <c r="B10" s="77"/>
      <c r="C10" s="77"/>
      <c r="E10" s="77"/>
      <c r="F10" s="77"/>
    </row>
    <row r="11" spans="1:6" x14ac:dyDescent="0.45">
      <c r="A11" t="s">
        <v>51</v>
      </c>
      <c r="B11" s="102">
        <f>'meldender Verein'!$B$11</f>
        <v>0</v>
      </c>
      <c r="C11" s="102"/>
    </row>
    <row r="12" spans="1:6" x14ac:dyDescent="0.45">
      <c r="A12" t="s">
        <v>52</v>
      </c>
      <c r="B12" s="102">
        <f>'meldender Verein'!$B$12</f>
        <v>0</v>
      </c>
      <c r="C12" s="102"/>
    </row>
    <row r="13" spans="1:6" x14ac:dyDescent="0.45">
      <c r="A13" t="s">
        <v>42</v>
      </c>
      <c r="B13" s="102">
        <f>'meldender Verein'!$B$13</f>
        <v>0</v>
      </c>
      <c r="C13" s="102"/>
    </row>
    <row r="16" spans="1:6" x14ac:dyDescent="0.45">
      <c r="A16" t="s">
        <v>53</v>
      </c>
      <c r="D16" s="13">
        <f>Ausschreibung!$B$19</f>
        <v>45983</v>
      </c>
    </row>
    <row r="17" spans="1:15" x14ac:dyDescent="0.45">
      <c r="A17" s="111" t="s">
        <v>74</v>
      </c>
      <c r="B17" s="111"/>
      <c r="C17" s="111"/>
      <c r="D17" s="111"/>
      <c r="E17" s="111"/>
      <c r="F17" s="111"/>
    </row>
    <row r="18" spans="1:15" x14ac:dyDescent="0.45">
      <c r="A18" s="5" t="s">
        <v>26</v>
      </c>
      <c r="B18" s="22">
        <f>COUNTA(B20:B50)*17</f>
        <v>0</v>
      </c>
      <c r="D18" s="107"/>
      <c r="E18" s="107"/>
      <c r="F18" s="107"/>
    </row>
    <row r="19" spans="1:15" ht="26.65" customHeight="1" x14ac:dyDescent="0.45">
      <c r="A19" s="24" t="s">
        <v>104</v>
      </c>
      <c r="B19" s="87" t="s">
        <v>99</v>
      </c>
      <c r="C19" s="87"/>
      <c r="D19" s="87"/>
      <c r="E19" s="87"/>
      <c r="F19" s="9" t="s">
        <v>64</v>
      </c>
      <c r="G19" s="112" t="s">
        <v>98</v>
      </c>
      <c r="H19" s="112"/>
      <c r="I19" s="112"/>
      <c r="J19" s="112"/>
      <c r="K19" s="112"/>
      <c r="L19" s="112"/>
      <c r="N19" s="121" t="s">
        <v>155</v>
      </c>
      <c r="O19" s="87"/>
    </row>
    <row r="20" spans="1:15" x14ac:dyDescent="0.45">
      <c r="A20" s="50"/>
      <c r="B20" s="110"/>
      <c r="C20" s="110"/>
      <c r="D20" s="110"/>
      <c r="E20" s="110"/>
      <c r="F20" s="10"/>
      <c r="G20" s="108"/>
      <c r="H20" s="108"/>
      <c r="I20" s="108"/>
      <c r="J20" s="108"/>
      <c r="K20" s="108"/>
      <c r="L20" s="108"/>
      <c r="M20" t="str">
        <f>IF(B20="","",B20)</f>
        <v/>
      </c>
      <c r="N20" s="122"/>
      <c r="O20" s="122"/>
    </row>
    <row r="21" spans="1:15" x14ac:dyDescent="0.45">
      <c r="A21" s="50"/>
      <c r="B21" s="110"/>
      <c r="C21" s="110"/>
      <c r="D21" s="110"/>
      <c r="E21" s="110"/>
      <c r="F21" s="10"/>
      <c r="G21" s="108"/>
      <c r="H21" s="108"/>
      <c r="I21" s="108"/>
      <c r="J21" s="108"/>
      <c r="K21" s="108"/>
      <c r="L21" s="108"/>
      <c r="M21" t="str">
        <f t="shared" ref="M21:M50" si="0">IF(B21="","",B21)</f>
        <v/>
      </c>
      <c r="N21" s="122"/>
      <c r="O21" s="122"/>
    </row>
    <row r="22" spans="1:15" x14ac:dyDescent="0.45">
      <c r="A22" s="50"/>
      <c r="B22" s="110"/>
      <c r="C22" s="110"/>
      <c r="D22" s="110"/>
      <c r="E22" s="110"/>
      <c r="F22" s="10"/>
      <c r="G22" s="108"/>
      <c r="H22" s="108"/>
      <c r="I22" s="108"/>
      <c r="J22" s="108"/>
      <c r="K22" s="108"/>
      <c r="L22" s="108"/>
      <c r="M22" t="str">
        <f t="shared" si="0"/>
        <v/>
      </c>
      <c r="N22" s="122"/>
      <c r="O22" s="122"/>
    </row>
    <row r="23" spans="1:15" x14ac:dyDescent="0.45">
      <c r="A23" s="50"/>
      <c r="B23" s="110"/>
      <c r="C23" s="110"/>
      <c r="D23" s="110"/>
      <c r="E23" s="110"/>
      <c r="F23" s="10"/>
      <c r="G23" s="108"/>
      <c r="H23" s="108"/>
      <c r="I23" s="108"/>
      <c r="J23" s="108"/>
      <c r="K23" s="108"/>
      <c r="L23" s="108"/>
      <c r="M23" t="str">
        <f t="shared" si="0"/>
        <v/>
      </c>
      <c r="N23" s="122"/>
      <c r="O23" s="122"/>
    </row>
    <row r="24" spans="1:15" x14ac:dyDescent="0.45">
      <c r="A24" s="50"/>
      <c r="B24" s="110"/>
      <c r="C24" s="110"/>
      <c r="D24" s="110"/>
      <c r="E24" s="110"/>
      <c r="F24" s="10"/>
      <c r="G24" s="108"/>
      <c r="H24" s="108"/>
      <c r="I24" s="108"/>
      <c r="J24" s="108"/>
      <c r="K24" s="108"/>
      <c r="L24" s="108"/>
      <c r="M24" t="str">
        <f t="shared" si="0"/>
        <v/>
      </c>
      <c r="N24" s="122"/>
      <c r="O24" s="122"/>
    </row>
    <row r="25" spans="1:15" x14ac:dyDescent="0.45">
      <c r="A25" s="50"/>
      <c r="B25" s="110"/>
      <c r="C25" s="110"/>
      <c r="D25" s="110"/>
      <c r="E25" s="110"/>
      <c r="F25" s="10"/>
      <c r="G25" s="108"/>
      <c r="H25" s="108"/>
      <c r="I25" s="108"/>
      <c r="J25" s="108"/>
      <c r="K25" s="108"/>
      <c r="L25" s="108"/>
      <c r="M25" t="str">
        <f t="shared" si="0"/>
        <v/>
      </c>
      <c r="N25" s="122"/>
      <c r="O25" s="122"/>
    </row>
    <row r="26" spans="1:15" x14ac:dyDescent="0.45">
      <c r="A26" s="50"/>
      <c r="B26" s="110"/>
      <c r="C26" s="110"/>
      <c r="D26" s="110"/>
      <c r="E26" s="110"/>
      <c r="F26" s="10"/>
      <c r="G26" s="108"/>
      <c r="H26" s="108"/>
      <c r="I26" s="108"/>
      <c r="J26" s="108"/>
      <c r="K26" s="108"/>
      <c r="L26" s="108"/>
      <c r="M26" t="str">
        <f t="shared" si="0"/>
        <v/>
      </c>
      <c r="N26" s="122"/>
      <c r="O26" s="122"/>
    </row>
    <row r="27" spans="1:15" x14ac:dyDescent="0.45">
      <c r="A27" s="50"/>
      <c r="B27" s="110"/>
      <c r="C27" s="110"/>
      <c r="D27" s="110"/>
      <c r="E27" s="110"/>
      <c r="F27" s="10"/>
      <c r="G27" s="108"/>
      <c r="H27" s="108"/>
      <c r="I27" s="108"/>
      <c r="J27" s="108"/>
      <c r="K27" s="108"/>
      <c r="L27" s="108"/>
      <c r="M27" t="str">
        <f t="shared" si="0"/>
        <v/>
      </c>
      <c r="N27" s="122"/>
      <c r="O27" s="122"/>
    </row>
    <row r="28" spans="1:15" x14ac:dyDescent="0.45">
      <c r="A28" s="50"/>
      <c r="B28" s="110"/>
      <c r="C28" s="110"/>
      <c r="D28" s="110"/>
      <c r="E28" s="110"/>
      <c r="F28" s="10"/>
      <c r="G28" s="108"/>
      <c r="H28" s="108"/>
      <c r="I28" s="108"/>
      <c r="J28" s="108"/>
      <c r="K28" s="108"/>
      <c r="L28" s="108"/>
      <c r="M28" t="str">
        <f t="shared" si="0"/>
        <v/>
      </c>
      <c r="N28" s="122"/>
      <c r="O28" s="122"/>
    </row>
    <row r="29" spans="1:15" x14ac:dyDescent="0.45">
      <c r="A29" s="50"/>
      <c r="B29" s="110"/>
      <c r="C29" s="110"/>
      <c r="D29" s="110"/>
      <c r="E29" s="110"/>
      <c r="F29" s="10"/>
      <c r="G29" s="108"/>
      <c r="H29" s="108"/>
      <c r="I29" s="108"/>
      <c r="J29" s="108"/>
      <c r="K29" s="108"/>
      <c r="L29" s="108"/>
      <c r="M29" t="str">
        <f t="shared" si="0"/>
        <v/>
      </c>
      <c r="N29" s="122"/>
      <c r="O29" s="122"/>
    </row>
    <row r="30" spans="1:15" x14ac:dyDescent="0.45">
      <c r="A30" s="50"/>
      <c r="B30" s="110"/>
      <c r="C30" s="110"/>
      <c r="D30" s="110"/>
      <c r="E30" s="110"/>
      <c r="F30" s="10"/>
      <c r="G30" s="108"/>
      <c r="H30" s="108"/>
      <c r="I30" s="108"/>
      <c r="J30" s="108"/>
      <c r="K30" s="108"/>
      <c r="L30" s="108"/>
      <c r="M30" t="str">
        <f t="shared" si="0"/>
        <v/>
      </c>
      <c r="N30" s="122"/>
      <c r="O30" s="122"/>
    </row>
    <row r="31" spans="1:15" x14ac:dyDescent="0.45">
      <c r="A31" s="50"/>
      <c r="B31" s="110"/>
      <c r="C31" s="110"/>
      <c r="D31" s="110"/>
      <c r="E31" s="110"/>
      <c r="F31" s="10"/>
      <c r="G31" s="108"/>
      <c r="H31" s="108"/>
      <c r="I31" s="108"/>
      <c r="J31" s="108"/>
      <c r="K31" s="108"/>
      <c r="L31" s="108"/>
      <c r="M31" t="str">
        <f t="shared" si="0"/>
        <v/>
      </c>
      <c r="N31" s="122"/>
      <c r="O31" s="122"/>
    </row>
    <row r="32" spans="1:15" x14ac:dyDescent="0.45">
      <c r="A32" s="50"/>
      <c r="B32" s="110"/>
      <c r="C32" s="110"/>
      <c r="D32" s="110"/>
      <c r="E32" s="110"/>
      <c r="F32" s="10"/>
      <c r="G32" s="108"/>
      <c r="H32" s="108"/>
      <c r="I32" s="108"/>
      <c r="J32" s="108"/>
      <c r="K32" s="108"/>
      <c r="L32" s="108"/>
      <c r="M32" t="str">
        <f t="shared" si="0"/>
        <v/>
      </c>
      <c r="N32" s="122"/>
      <c r="O32" s="122"/>
    </row>
    <row r="33" spans="1:15" x14ac:dyDescent="0.45">
      <c r="A33" s="50"/>
      <c r="B33" s="110"/>
      <c r="C33" s="110"/>
      <c r="D33" s="110"/>
      <c r="E33" s="110"/>
      <c r="F33" s="10"/>
      <c r="G33" s="108"/>
      <c r="H33" s="108"/>
      <c r="I33" s="108"/>
      <c r="J33" s="108"/>
      <c r="K33" s="108"/>
      <c r="L33" s="108"/>
      <c r="M33" t="str">
        <f t="shared" si="0"/>
        <v/>
      </c>
      <c r="N33" s="122"/>
      <c r="O33" s="122"/>
    </row>
    <row r="34" spans="1:15" x14ac:dyDescent="0.45">
      <c r="A34" s="50"/>
      <c r="B34" s="110"/>
      <c r="C34" s="110"/>
      <c r="D34" s="110"/>
      <c r="E34" s="110"/>
      <c r="F34" s="10"/>
      <c r="G34" s="108"/>
      <c r="H34" s="108"/>
      <c r="I34" s="108"/>
      <c r="J34" s="108"/>
      <c r="K34" s="108"/>
      <c r="L34" s="108"/>
      <c r="M34" t="str">
        <f t="shared" si="0"/>
        <v/>
      </c>
      <c r="N34" s="122"/>
      <c r="O34" s="122"/>
    </row>
    <row r="35" spans="1:15" x14ac:dyDescent="0.45">
      <c r="A35" s="50"/>
      <c r="B35" s="110"/>
      <c r="C35" s="110"/>
      <c r="D35" s="110"/>
      <c r="E35" s="110"/>
      <c r="F35" s="10"/>
      <c r="G35" s="108"/>
      <c r="H35" s="108"/>
      <c r="I35" s="108"/>
      <c r="J35" s="108"/>
      <c r="K35" s="108"/>
      <c r="L35" s="108"/>
      <c r="M35" t="str">
        <f t="shared" si="0"/>
        <v/>
      </c>
      <c r="N35" s="122"/>
      <c r="O35" s="122"/>
    </row>
    <row r="36" spans="1:15" x14ac:dyDescent="0.45">
      <c r="A36" s="50"/>
      <c r="B36" s="110"/>
      <c r="C36" s="110"/>
      <c r="D36" s="110"/>
      <c r="E36" s="110"/>
      <c r="F36" s="10"/>
      <c r="G36" s="108"/>
      <c r="H36" s="108"/>
      <c r="I36" s="108"/>
      <c r="J36" s="108"/>
      <c r="K36" s="108"/>
      <c r="L36" s="108"/>
      <c r="M36" t="str">
        <f t="shared" si="0"/>
        <v/>
      </c>
      <c r="N36" s="122"/>
      <c r="O36" s="122"/>
    </row>
    <row r="37" spans="1:15" x14ac:dyDescent="0.45">
      <c r="A37" s="50"/>
      <c r="B37" s="110"/>
      <c r="C37" s="110"/>
      <c r="D37" s="110"/>
      <c r="E37" s="110"/>
      <c r="F37" s="10"/>
      <c r="G37" s="108"/>
      <c r="H37" s="108"/>
      <c r="I37" s="108"/>
      <c r="J37" s="108"/>
      <c r="K37" s="108"/>
      <c r="L37" s="108"/>
      <c r="M37" t="str">
        <f t="shared" si="0"/>
        <v/>
      </c>
      <c r="N37" s="122"/>
      <c r="O37" s="122"/>
    </row>
    <row r="38" spans="1:15" x14ac:dyDescent="0.45">
      <c r="A38" s="50"/>
      <c r="B38" s="110"/>
      <c r="C38" s="110"/>
      <c r="D38" s="110"/>
      <c r="E38" s="110"/>
      <c r="F38" s="10"/>
      <c r="G38" s="108"/>
      <c r="H38" s="108"/>
      <c r="I38" s="108"/>
      <c r="J38" s="108"/>
      <c r="K38" s="108"/>
      <c r="L38" s="108"/>
      <c r="M38" t="str">
        <f t="shared" si="0"/>
        <v/>
      </c>
      <c r="N38" s="122"/>
      <c r="O38" s="122"/>
    </row>
    <row r="39" spans="1:15" x14ac:dyDescent="0.45">
      <c r="A39" s="50"/>
      <c r="B39" s="110"/>
      <c r="C39" s="110"/>
      <c r="D39" s="110"/>
      <c r="E39" s="110"/>
      <c r="F39" s="10"/>
      <c r="G39" s="108"/>
      <c r="H39" s="108"/>
      <c r="I39" s="108"/>
      <c r="J39" s="108"/>
      <c r="K39" s="108"/>
      <c r="L39" s="108"/>
      <c r="M39" t="str">
        <f t="shared" si="0"/>
        <v/>
      </c>
      <c r="N39" s="122"/>
      <c r="O39" s="122"/>
    </row>
    <row r="40" spans="1:15" x14ac:dyDescent="0.45">
      <c r="A40" s="50"/>
      <c r="B40" s="110"/>
      <c r="C40" s="110"/>
      <c r="D40" s="110"/>
      <c r="E40" s="110"/>
      <c r="F40" s="10"/>
      <c r="G40" s="108"/>
      <c r="H40" s="108"/>
      <c r="I40" s="108"/>
      <c r="J40" s="108"/>
      <c r="K40" s="108"/>
      <c r="L40" s="108"/>
      <c r="M40" t="str">
        <f t="shared" si="0"/>
        <v/>
      </c>
      <c r="N40" s="122"/>
      <c r="O40" s="122"/>
    </row>
    <row r="41" spans="1:15" x14ac:dyDescent="0.45">
      <c r="A41" s="50"/>
      <c r="B41" s="110"/>
      <c r="C41" s="110"/>
      <c r="D41" s="110"/>
      <c r="E41" s="110"/>
      <c r="F41" s="10"/>
      <c r="G41" s="108"/>
      <c r="H41" s="108"/>
      <c r="I41" s="108"/>
      <c r="J41" s="108"/>
      <c r="K41" s="108"/>
      <c r="L41" s="108"/>
      <c r="M41" t="str">
        <f t="shared" si="0"/>
        <v/>
      </c>
      <c r="N41" s="122"/>
      <c r="O41" s="122"/>
    </row>
    <row r="42" spans="1:15" x14ac:dyDescent="0.45">
      <c r="A42" s="50"/>
      <c r="B42" s="110"/>
      <c r="C42" s="110"/>
      <c r="D42" s="110"/>
      <c r="E42" s="110"/>
      <c r="F42" s="10"/>
      <c r="G42" s="108"/>
      <c r="H42" s="108"/>
      <c r="I42" s="108"/>
      <c r="J42" s="108"/>
      <c r="K42" s="108"/>
      <c r="L42" s="108"/>
      <c r="M42" t="str">
        <f t="shared" si="0"/>
        <v/>
      </c>
      <c r="N42" s="122"/>
      <c r="O42" s="122"/>
    </row>
    <row r="43" spans="1:15" x14ac:dyDescent="0.45">
      <c r="A43" s="50"/>
      <c r="B43" s="110"/>
      <c r="C43" s="110"/>
      <c r="D43" s="110"/>
      <c r="E43" s="110"/>
      <c r="F43" s="10"/>
      <c r="G43" s="108"/>
      <c r="H43" s="108"/>
      <c r="I43" s="108"/>
      <c r="J43" s="108"/>
      <c r="K43" s="108"/>
      <c r="L43" s="108"/>
      <c r="M43" t="str">
        <f t="shared" si="0"/>
        <v/>
      </c>
      <c r="N43" s="122"/>
      <c r="O43" s="122"/>
    </row>
    <row r="44" spans="1:15" x14ac:dyDescent="0.45">
      <c r="A44" s="50"/>
      <c r="B44" s="110"/>
      <c r="C44" s="110"/>
      <c r="D44" s="110"/>
      <c r="E44" s="110"/>
      <c r="F44" s="10"/>
      <c r="G44" s="108"/>
      <c r="H44" s="108"/>
      <c r="I44" s="108"/>
      <c r="J44" s="108"/>
      <c r="K44" s="108"/>
      <c r="L44" s="108"/>
      <c r="M44" t="str">
        <f t="shared" si="0"/>
        <v/>
      </c>
      <c r="N44" s="122"/>
      <c r="O44" s="122"/>
    </row>
    <row r="45" spans="1:15" x14ac:dyDescent="0.45">
      <c r="A45" s="50"/>
      <c r="B45" s="110"/>
      <c r="C45" s="110"/>
      <c r="D45" s="110"/>
      <c r="E45" s="110"/>
      <c r="F45" s="10"/>
      <c r="G45" s="108"/>
      <c r="H45" s="108"/>
      <c r="I45" s="108"/>
      <c r="J45" s="108"/>
      <c r="K45" s="108"/>
      <c r="L45" s="108"/>
      <c r="M45" t="str">
        <f t="shared" si="0"/>
        <v/>
      </c>
      <c r="N45" s="122"/>
      <c r="O45" s="122"/>
    </row>
    <row r="46" spans="1:15" x14ac:dyDescent="0.45">
      <c r="A46" s="50"/>
      <c r="B46" s="110"/>
      <c r="C46" s="110"/>
      <c r="D46" s="110"/>
      <c r="E46" s="110"/>
      <c r="F46" s="10"/>
      <c r="G46" s="108"/>
      <c r="H46" s="108"/>
      <c r="I46" s="108"/>
      <c r="J46" s="108"/>
      <c r="K46" s="108"/>
      <c r="L46" s="108"/>
      <c r="M46" t="str">
        <f t="shared" si="0"/>
        <v/>
      </c>
      <c r="N46" s="122"/>
      <c r="O46" s="122"/>
    </row>
    <row r="47" spans="1:15" x14ac:dyDescent="0.45">
      <c r="A47" s="50"/>
      <c r="B47" s="110"/>
      <c r="C47" s="110"/>
      <c r="D47" s="110"/>
      <c r="E47" s="110"/>
      <c r="F47" s="10"/>
      <c r="G47" s="108"/>
      <c r="H47" s="108"/>
      <c r="I47" s="108"/>
      <c r="J47" s="108"/>
      <c r="K47" s="108"/>
      <c r="L47" s="108"/>
      <c r="M47" t="str">
        <f t="shared" si="0"/>
        <v/>
      </c>
      <c r="N47" s="122"/>
      <c r="O47" s="122"/>
    </row>
    <row r="48" spans="1:15" x14ac:dyDescent="0.45">
      <c r="A48" s="50"/>
      <c r="B48" s="110"/>
      <c r="C48" s="110"/>
      <c r="D48" s="110"/>
      <c r="E48" s="110"/>
      <c r="F48" s="10"/>
      <c r="G48" s="108"/>
      <c r="H48" s="108"/>
      <c r="I48" s="108"/>
      <c r="J48" s="108"/>
      <c r="K48" s="108"/>
      <c r="L48" s="108"/>
      <c r="M48" t="str">
        <f t="shared" si="0"/>
        <v/>
      </c>
      <c r="N48" s="122"/>
      <c r="O48" s="122"/>
    </row>
    <row r="49" spans="1:15" x14ac:dyDescent="0.45">
      <c r="A49" s="50"/>
      <c r="B49" s="110"/>
      <c r="C49" s="110"/>
      <c r="D49" s="110"/>
      <c r="E49" s="110"/>
      <c r="F49" s="10"/>
      <c r="G49" s="108"/>
      <c r="H49" s="108"/>
      <c r="I49" s="108"/>
      <c r="J49" s="108"/>
      <c r="K49" s="108"/>
      <c r="L49" s="108"/>
      <c r="M49" t="str">
        <f t="shared" si="0"/>
        <v/>
      </c>
      <c r="N49" s="122"/>
      <c r="O49" s="122"/>
    </row>
    <row r="50" spans="1:15" x14ac:dyDescent="0.45">
      <c r="A50" s="50"/>
      <c r="B50" s="110"/>
      <c r="C50" s="110"/>
      <c r="D50" s="110"/>
      <c r="E50" s="110"/>
      <c r="F50" s="10"/>
      <c r="G50" s="108"/>
      <c r="H50" s="108"/>
      <c r="I50" s="108"/>
      <c r="J50" s="108"/>
      <c r="K50" s="108"/>
      <c r="L50" s="108"/>
      <c r="M50" t="str">
        <f t="shared" si="0"/>
        <v/>
      </c>
      <c r="N50" s="122"/>
      <c r="O50" s="122"/>
    </row>
  </sheetData>
  <sheetProtection algorithmName="SHA-512" hashValue="vVY+cc3Lf0q27UHo3R2lX1SKFOkbkGr+zEANch9kJ+0IW1LBLx8UxK0SGxROqFRUEkaXRFa7YK1OQ7gvx0HfOg==" saltValue="y7gjiqK85+/wWQX1w4yWmg==" spinCount="100000" sheet="1" objects="1" scenarios="1" selectLockedCells="1"/>
  <mergeCells count="110">
    <mergeCell ref="G49:L49"/>
    <mergeCell ref="G50:L50"/>
    <mergeCell ref="G44:L44"/>
    <mergeCell ref="G45:L45"/>
    <mergeCell ref="G46:L46"/>
    <mergeCell ref="G47:L47"/>
    <mergeCell ref="G48:L48"/>
    <mergeCell ref="G35:L35"/>
    <mergeCell ref="G36:L36"/>
    <mergeCell ref="G37:L37"/>
    <mergeCell ref="G38:L38"/>
    <mergeCell ref="G39:L39"/>
    <mergeCell ref="G40:L40"/>
    <mergeCell ref="G41:L41"/>
    <mergeCell ref="G42:L42"/>
    <mergeCell ref="G43:L43"/>
    <mergeCell ref="B34:E34"/>
    <mergeCell ref="B35:E35"/>
    <mergeCell ref="B19:E19"/>
    <mergeCell ref="B20:E20"/>
    <mergeCell ref="B21:E21"/>
    <mergeCell ref="B22:E22"/>
    <mergeCell ref="B23:E23"/>
    <mergeCell ref="B24:E24"/>
    <mergeCell ref="G19:L19"/>
    <mergeCell ref="G20:L20"/>
    <mergeCell ref="G21:L21"/>
    <mergeCell ref="G22:L22"/>
    <mergeCell ref="G23:L23"/>
    <mergeCell ref="G24:L24"/>
    <mergeCell ref="G25:L25"/>
    <mergeCell ref="G26:L26"/>
    <mergeCell ref="G27:L27"/>
    <mergeCell ref="G28:L28"/>
    <mergeCell ref="G29:L29"/>
    <mergeCell ref="G30:L30"/>
    <mergeCell ref="G31:L31"/>
    <mergeCell ref="G32:L32"/>
    <mergeCell ref="G33:L33"/>
    <mergeCell ref="G34:L34"/>
    <mergeCell ref="B13:C13"/>
    <mergeCell ref="D18:F18"/>
    <mergeCell ref="B8:C8"/>
    <mergeCell ref="A1:D1"/>
    <mergeCell ref="B3:E3"/>
    <mergeCell ref="B4:E4"/>
    <mergeCell ref="B5:E5"/>
    <mergeCell ref="B7:C7"/>
    <mergeCell ref="B9:C9"/>
    <mergeCell ref="B10:C10"/>
    <mergeCell ref="E10:F10"/>
    <mergeCell ref="B11:C11"/>
    <mergeCell ref="B12:C12"/>
    <mergeCell ref="A17:F17"/>
    <mergeCell ref="B30:E30"/>
    <mergeCell ref="B25:E25"/>
    <mergeCell ref="B26:E26"/>
    <mergeCell ref="B27:E27"/>
    <mergeCell ref="B28:E28"/>
    <mergeCell ref="B29:E29"/>
    <mergeCell ref="B50:E50"/>
    <mergeCell ref="B40:E40"/>
    <mergeCell ref="B41:E41"/>
    <mergeCell ref="B42:E42"/>
    <mergeCell ref="B43:E43"/>
    <mergeCell ref="B44:E44"/>
    <mergeCell ref="B45:E45"/>
    <mergeCell ref="B46:E46"/>
    <mergeCell ref="B47:E47"/>
    <mergeCell ref="B48:E48"/>
    <mergeCell ref="B49:E49"/>
    <mergeCell ref="B36:E36"/>
    <mergeCell ref="B37:E37"/>
    <mergeCell ref="B38:E38"/>
    <mergeCell ref="B39:E39"/>
    <mergeCell ref="B31:E31"/>
    <mergeCell ref="B32:E32"/>
    <mergeCell ref="B33:E33"/>
    <mergeCell ref="N24:O24"/>
    <mergeCell ref="N25:O25"/>
    <mergeCell ref="N26:O26"/>
    <mergeCell ref="N27:O27"/>
    <mergeCell ref="N28:O28"/>
    <mergeCell ref="N19:O19"/>
    <mergeCell ref="N20:O20"/>
    <mergeCell ref="N21:O21"/>
    <mergeCell ref="N22:O22"/>
    <mergeCell ref="N23:O23"/>
    <mergeCell ref="N34:O34"/>
    <mergeCell ref="N35:O35"/>
    <mergeCell ref="N36:O36"/>
    <mergeCell ref="N37:O37"/>
    <mergeCell ref="N38:O38"/>
    <mergeCell ref="N29:O29"/>
    <mergeCell ref="N30:O30"/>
    <mergeCell ref="N31:O31"/>
    <mergeCell ref="N32:O32"/>
    <mergeCell ref="N33:O33"/>
    <mergeCell ref="N49:O49"/>
    <mergeCell ref="N50:O50"/>
    <mergeCell ref="N44:O44"/>
    <mergeCell ref="N45:O45"/>
    <mergeCell ref="N46:O46"/>
    <mergeCell ref="N47:O47"/>
    <mergeCell ref="N48:O48"/>
    <mergeCell ref="N39:O39"/>
    <mergeCell ref="N40:O40"/>
    <mergeCell ref="N41:O41"/>
    <mergeCell ref="N42:O42"/>
    <mergeCell ref="N43:O43"/>
  </mergeCells>
  <dataValidations count="2">
    <dataValidation type="list" allowBlank="1" showInputMessage="1" showErrorMessage="1" sqref="F20:F50" xr:uid="{99D4AFCA-0DDE-4660-B37D-5C3140FC9341}">
      <formula1>"Bambini,Jugend,Junioren,Ü-15"</formula1>
    </dataValidation>
    <dataValidation type="list" allowBlank="1" showInputMessage="1" showErrorMessage="1" sqref="A20:A50" xr:uid="{D01C3673-C725-42E6-AFC3-20A59392C16D}">
      <formula1>"*"</formula1>
    </dataValidation>
  </dataValidations>
  <pageMargins left="0.7" right="0.7" top="0.78740157499999996" bottom="0.78740157499999996"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51E9FA-ED23-421F-9219-477C25485648}">
  <dimension ref="A1:K79"/>
  <sheetViews>
    <sheetView showGridLines="0" showRowColHeaders="0" topLeftCell="A9" workbookViewId="0">
      <selection activeCell="F20" sqref="F20:J20"/>
    </sheetView>
  </sheetViews>
  <sheetFormatPr baseColWidth="10" defaultColWidth="11.3984375" defaultRowHeight="14.25" x14ac:dyDescent="0.45"/>
  <cols>
    <col min="1" max="1" width="15.1328125" style="29" bestFit="1" customWidth="1"/>
    <col min="2" max="3" width="25.73046875" style="29" customWidth="1"/>
    <col min="4" max="16384" width="11.3984375" style="29"/>
  </cols>
  <sheetData>
    <row r="1" spans="1:4" x14ac:dyDescent="0.45">
      <c r="A1" s="115" t="s">
        <v>47</v>
      </c>
      <c r="B1" s="115"/>
      <c r="C1" s="115"/>
      <c r="D1" s="36"/>
    </row>
    <row r="3" spans="1:4" x14ac:dyDescent="0.45">
      <c r="A3" s="37" t="s">
        <v>48</v>
      </c>
      <c r="B3" s="116">
        <f>'meldender Verein'!$B$3</f>
        <v>0</v>
      </c>
      <c r="C3" s="116"/>
      <c r="D3" s="116"/>
    </row>
    <row r="4" spans="1:4" x14ac:dyDescent="0.45">
      <c r="A4" s="37" t="s">
        <v>39</v>
      </c>
      <c r="B4" s="116">
        <f>'meldender Verein'!$B$4</f>
        <v>0</v>
      </c>
      <c r="C4" s="116"/>
      <c r="D4" s="116"/>
    </row>
    <row r="5" spans="1:4" x14ac:dyDescent="0.45">
      <c r="A5" s="29" t="s">
        <v>49</v>
      </c>
      <c r="B5" s="116">
        <f>'meldender Verein'!$B$5</f>
        <v>0</v>
      </c>
      <c r="C5" s="116"/>
      <c r="D5" s="116"/>
    </row>
    <row r="7" spans="1:4" x14ac:dyDescent="0.45">
      <c r="A7" s="29" t="s">
        <v>50</v>
      </c>
      <c r="B7" s="114">
        <f>'meldender Verein'!$B$7</f>
        <v>0</v>
      </c>
      <c r="C7" s="114"/>
      <c r="D7" s="38"/>
    </row>
    <row r="8" spans="1:4" x14ac:dyDescent="0.45">
      <c r="A8" s="29" t="s">
        <v>40</v>
      </c>
      <c r="B8" s="114">
        <f>'meldender Verein'!$B$8</f>
        <v>0</v>
      </c>
      <c r="C8" s="114"/>
    </row>
    <row r="9" spans="1:4" x14ac:dyDescent="0.45">
      <c r="A9" s="29" t="s">
        <v>41</v>
      </c>
      <c r="B9" s="114">
        <f>'meldender Verein'!$B$9</f>
        <v>0</v>
      </c>
      <c r="C9" s="114"/>
    </row>
    <row r="10" spans="1:4" x14ac:dyDescent="0.45">
      <c r="B10" s="118"/>
      <c r="C10" s="118"/>
      <c r="D10" s="39"/>
    </row>
    <row r="11" spans="1:4" x14ac:dyDescent="0.45">
      <c r="A11" s="29" t="s">
        <v>51</v>
      </c>
      <c r="B11" s="116">
        <f>'meldender Verein'!$B$11</f>
        <v>0</v>
      </c>
      <c r="C11" s="116"/>
    </row>
    <row r="12" spans="1:4" x14ac:dyDescent="0.45">
      <c r="A12" s="29" t="s">
        <v>52</v>
      </c>
      <c r="B12" s="116">
        <f>'meldender Verein'!$B$12</f>
        <v>0</v>
      </c>
      <c r="C12" s="116"/>
    </row>
    <row r="13" spans="1:4" x14ac:dyDescent="0.45">
      <c r="A13" s="29" t="s">
        <v>42</v>
      </c>
      <c r="B13" s="116">
        <f>'meldender Verein'!$B$13</f>
        <v>0</v>
      </c>
      <c r="C13" s="116"/>
    </row>
    <row r="16" spans="1:4" x14ac:dyDescent="0.45">
      <c r="A16" s="29" t="s">
        <v>53</v>
      </c>
      <c r="C16" s="40">
        <f>Ausschreibung!B19</f>
        <v>45983</v>
      </c>
    </row>
    <row r="17" spans="1:11" x14ac:dyDescent="0.45">
      <c r="A17" s="29" t="s">
        <v>63</v>
      </c>
      <c r="C17" s="41"/>
      <c r="D17" s="42"/>
    </row>
    <row r="19" spans="1:11" x14ac:dyDescent="0.45">
      <c r="A19" s="43" t="s">
        <v>135</v>
      </c>
      <c r="B19" s="44" t="s">
        <v>59</v>
      </c>
      <c r="C19" s="44" t="s">
        <v>60</v>
      </c>
      <c r="D19" s="44" t="s">
        <v>65</v>
      </c>
      <c r="E19" s="44" t="s">
        <v>64</v>
      </c>
      <c r="F19" s="117" t="s">
        <v>99</v>
      </c>
      <c r="G19" s="117"/>
      <c r="H19" s="117"/>
      <c r="I19" s="117"/>
      <c r="J19" s="117"/>
    </row>
    <row r="20" spans="1:11" x14ac:dyDescent="0.45">
      <c r="A20" s="45"/>
      <c r="B20" s="45"/>
      <c r="C20" s="45"/>
      <c r="D20" s="45"/>
      <c r="E20" s="46" t="str">
        <f>IF(D20="","",IF(D20&gt;=Ausschreibung!$E$23,"Bambini",IF(AND(D20&gt;=Ausschreibung!$D$24,D20&lt;=Ausschreibung!$F$24),"Jugend",IF(AND(D20&gt;=Ausschreibung!$D$25,D20&lt;=Ausschreibung!$F$25),"Junioren","Ü-15"))))</f>
        <v/>
      </c>
      <c r="F20" s="113"/>
      <c r="G20" s="113"/>
      <c r="H20" s="113"/>
      <c r="I20" s="113"/>
      <c r="J20" s="113"/>
      <c r="K20" s="21" t="e">
        <f>VLOOKUP(F20,'Meldeliste Schautanz'!$A$20:$F$50,6,FALSE)</f>
        <v>#N/A</v>
      </c>
    </row>
    <row r="21" spans="1:11" x14ac:dyDescent="0.45">
      <c r="A21" s="45"/>
      <c r="B21" s="45"/>
      <c r="C21" s="45"/>
      <c r="D21" s="45"/>
      <c r="E21" s="46" t="str">
        <f>IF(D21="","",IF(D21&gt;=Ausschreibung!$E$23,"Bambini",IF(AND(D21&gt;=Ausschreibung!$D$24,D21&lt;=Ausschreibung!$F$24),"Jugend",IF(AND(D21&gt;=Ausschreibung!$D$25,D21&lt;=Ausschreibung!$F$25),"Junioren","Ü-15"))))</f>
        <v/>
      </c>
      <c r="F21" s="113"/>
      <c r="G21" s="113"/>
      <c r="H21" s="113"/>
      <c r="I21" s="113"/>
      <c r="J21" s="113"/>
      <c r="K21" s="21" t="e">
        <f>VLOOKUP(F21,'Meldeliste Schautanz'!$A$20:$F$50,6,FALSE)</f>
        <v>#N/A</v>
      </c>
    </row>
    <row r="22" spans="1:11" x14ac:dyDescent="0.45">
      <c r="A22" s="45"/>
      <c r="B22" s="45"/>
      <c r="C22" s="45"/>
      <c r="D22" s="45"/>
      <c r="E22" s="46" t="str">
        <f>IF(D22="","",IF(D22&gt;=Ausschreibung!$E$23,"Bambini",IF(AND(D22&gt;=Ausschreibung!$D$24,D22&lt;=Ausschreibung!$F$24),"Jugend",IF(AND(D22&gt;=Ausschreibung!$D$25,D22&lt;=Ausschreibung!$F$25),"Junioren","Ü-15"))))</f>
        <v/>
      </c>
      <c r="F22" s="113"/>
      <c r="G22" s="113"/>
      <c r="H22" s="113"/>
      <c r="I22" s="113"/>
      <c r="J22" s="113"/>
      <c r="K22" s="21" t="e">
        <f>VLOOKUP(F22,'Meldeliste Schautanz'!$A$20:$F$50,6,FALSE)</f>
        <v>#N/A</v>
      </c>
    </row>
    <row r="23" spans="1:11" x14ac:dyDescent="0.45">
      <c r="A23" s="45"/>
      <c r="B23" s="45"/>
      <c r="C23" s="45"/>
      <c r="D23" s="45"/>
      <c r="E23" s="46" t="str">
        <f>IF(D23="","",IF(D23&gt;=Ausschreibung!$E$23,"Bambini",IF(AND(D23&gt;=Ausschreibung!$D$24,D23&lt;=Ausschreibung!$F$24),"Jugend",IF(AND(D23&gt;=Ausschreibung!$D$25,D23&lt;=Ausschreibung!$F$25),"Junioren","Ü-15"))))</f>
        <v/>
      </c>
      <c r="F23" s="113"/>
      <c r="G23" s="113"/>
      <c r="H23" s="113"/>
      <c r="I23" s="113"/>
      <c r="J23" s="113"/>
      <c r="K23" s="21" t="e">
        <f>VLOOKUP(F23,'Meldeliste Schautanz'!$A$20:$F$50,6,FALSE)</f>
        <v>#N/A</v>
      </c>
    </row>
    <row r="24" spans="1:11" x14ac:dyDescent="0.45">
      <c r="A24" s="45"/>
      <c r="B24" s="45"/>
      <c r="C24" s="45"/>
      <c r="D24" s="45"/>
      <c r="E24" s="46" t="str">
        <f>IF(D24="","",IF(D24&gt;=Ausschreibung!$E$23,"Bambini",IF(AND(D24&gt;=Ausschreibung!$D$24,D24&lt;=Ausschreibung!$F$24),"Jugend",IF(AND(D24&gt;=Ausschreibung!$D$25,D24&lt;=Ausschreibung!$F$25),"Junioren","Ü-15"))))</f>
        <v/>
      </c>
      <c r="F24" s="113"/>
      <c r="G24" s="113"/>
      <c r="H24" s="113"/>
      <c r="I24" s="113"/>
      <c r="J24" s="113"/>
      <c r="K24" s="21" t="e">
        <f>VLOOKUP(F24,'Meldeliste Schautanz'!$A$20:$F$50,6,FALSE)</f>
        <v>#N/A</v>
      </c>
    </row>
    <row r="25" spans="1:11" x14ac:dyDescent="0.45">
      <c r="A25" s="45"/>
      <c r="B25" s="45"/>
      <c r="C25" s="45"/>
      <c r="D25" s="45"/>
      <c r="E25" s="46" t="str">
        <f>IF(D25="","",IF(D25&gt;=Ausschreibung!$E$23,"Bambini",IF(AND(D25&gt;=Ausschreibung!$D$24,D25&lt;=Ausschreibung!$F$24),"Jugend",IF(AND(D25&gt;=Ausschreibung!$D$25,D25&lt;=Ausschreibung!$F$25),"Junioren","Ü-15"))))</f>
        <v/>
      </c>
      <c r="F25" s="113"/>
      <c r="G25" s="113"/>
      <c r="H25" s="113"/>
      <c r="I25" s="113"/>
      <c r="J25" s="113"/>
      <c r="K25" s="21" t="e">
        <f>VLOOKUP(F25,'Meldeliste Schautanz'!$A$20:$F$50,6,FALSE)</f>
        <v>#N/A</v>
      </c>
    </row>
    <row r="26" spans="1:11" x14ac:dyDescent="0.45">
      <c r="A26" s="45"/>
      <c r="B26" s="45"/>
      <c r="C26" s="45"/>
      <c r="D26" s="45"/>
      <c r="E26" s="46" t="str">
        <f>IF(D26="","",IF(D26&gt;=Ausschreibung!$E$23,"Bambini",IF(AND(D26&gt;=Ausschreibung!$D$24,D26&lt;=Ausschreibung!$F$24),"Jugend",IF(AND(D26&gt;=Ausschreibung!$D$25,D26&lt;=Ausschreibung!$F$25),"Junioren","Ü-15"))))</f>
        <v/>
      </c>
      <c r="F26" s="113"/>
      <c r="G26" s="113"/>
      <c r="H26" s="113"/>
      <c r="I26" s="113"/>
      <c r="J26" s="113"/>
      <c r="K26" s="21" t="e">
        <f>VLOOKUP(F26,'Meldeliste Schautanz'!$A$20:$F$50,6,FALSE)</f>
        <v>#N/A</v>
      </c>
    </row>
    <row r="27" spans="1:11" x14ac:dyDescent="0.45">
      <c r="A27" s="45"/>
      <c r="B27" s="45"/>
      <c r="C27" s="45"/>
      <c r="D27" s="45"/>
      <c r="E27" s="46" t="str">
        <f>IF(D27="","",IF(D27&gt;=Ausschreibung!$E$23,"Bambini",IF(AND(D27&gt;=Ausschreibung!$D$24,D27&lt;=Ausschreibung!$F$24),"Jugend",IF(AND(D27&gt;=Ausschreibung!$D$25,D27&lt;=Ausschreibung!$F$25),"Junioren","Ü-15"))))</f>
        <v/>
      </c>
      <c r="F27" s="113"/>
      <c r="G27" s="113"/>
      <c r="H27" s="113"/>
      <c r="I27" s="113"/>
      <c r="J27" s="113"/>
      <c r="K27" s="21" t="e">
        <f>VLOOKUP(F27,'Meldeliste Schautanz'!$A$20:$F$50,6,FALSE)</f>
        <v>#N/A</v>
      </c>
    </row>
    <row r="28" spans="1:11" x14ac:dyDescent="0.45">
      <c r="A28" s="45"/>
      <c r="B28" s="45"/>
      <c r="C28" s="45"/>
      <c r="D28" s="45"/>
      <c r="E28" s="46" t="str">
        <f>IF(D28="","",IF(D28&gt;=Ausschreibung!$E$23,"Bambini",IF(AND(D28&gt;=Ausschreibung!$D$24,D28&lt;=Ausschreibung!$F$24),"Jugend",IF(AND(D28&gt;=Ausschreibung!$D$25,D28&lt;=Ausschreibung!$F$25),"Junioren","Ü-15"))))</f>
        <v/>
      </c>
      <c r="F28" s="113"/>
      <c r="G28" s="113"/>
      <c r="H28" s="113"/>
      <c r="I28" s="113"/>
      <c r="J28" s="113"/>
      <c r="K28" s="21" t="e">
        <f>VLOOKUP(F28,'Meldeliste Schautanz'!$A$20:$F$50,6,FALSE)</f>
        <v>#N/A</v>
      </c>
    </row>
    <row r="29" spans="1:11" x14ac:dyDescent="0.45">
      <c r="A29" s="45"/>
      <c r="B29" s="45"/>
      <c r="C29" s="45"/>
      <c r="D29" s="45"/>
      <c r="E29" s="46" t="str">
        <f>IF(D29="","",IF(D29&gt;=Ausschreibung!$E$23,"Bambini",IF(AND(D29&gt;=Ausschreibung!$D$24,D29&lt;=Ausschreibung!$F$24),"Jugend",IF(AND(D29&gt;=Ausschreibung!$D$25,D29&lt;=Ausschreibung!$F$25),"Junioren","Ü-15"))))</f>
        <v/>
      </c>
      <c r="F29" s="113"/>
      <c r="G29" s="113"/>
      <c r="H29" s="113"/>
      <c r="I29" s="113"/>
      <c r="J29" s="113"/>
      <c r="K29" s="21" t="e">
        <f>VLOOKUP(F29,'Meldeliste Schautanz'!$A$20:$F$50,6,FALSE)</f>
        <v>#N/A</v>
      </c>
    </row>
    <row r="30" spans="1:11" x14ac:dyDescent="0.45">
      <c r="A30" s="45"/>
      <c r="B30" s="45"/>
      <c r="C30" s="45"/>
      <c r="D30" s="45"/>
      <c r="E30" s="46" t="str">
        <f>IF(D30="","",IF(D30&gt;=Ausschreibung!$E$23,"Bambini",IF(AND(D30&gt;=Ausschreibung!$D$24,D30&lt;=Ausschreibung!$F$24),"Jugend",IF(AND(D30&gt;=Ausschreibung!$D$25,D30&lt;=Ausschreibung!$F$25),"Junioren","Ü-15"))))</f>
        <v/>
      </c>
      <c r="F30" s="113"/>
      <c r="G30" s="113"/>
      <c r="H30" s="113"/>
      <c r="I30" s="113"/>
      <c r="J30" s="113"/>
      <c r="K30" s="21" t="e">
        <f>VLOOKUP(F30,'Meldeliste Schautanz'!$A$20:$F$50,6,FALSE)</f>
        <v>#N/A</v>
      </c>
    </row>
    <row r="31" spans="1:11" x14ac:dyDescent="0.45">
      <c r="A31" s="45"/>
      <c r="B31" s="45"/>
      <c r="C31" s="45"/>
      <c r="D31" s="45"/>
      <c r="E31" s="46" t="str">
        <f>IF(D31="","",IF(D31&gt;=Ausschreibung!$E$23,"Bambini",IF(AND(D31&gt;=Ausschreibung!$D$24,D31&lt;=Ausschreibung!$F$24),"Jugend",IF(AND(D31&gt;=Ausschreibung!$D$25,D31&lt;=Ausschreibung!$F$25),"Junioren","Ü-15"))))</f>
        <v/>
      </c>
      <c r="F31" s="113"/>
      <c r="G31" s="113"/>
      <c r="H31" s="113"/>
      <c r="I31" s="113"/>
      <c r="J31" s="113"/>
      <c r="K31" s="21" t="e">
        <f>VLOOKUP(F31,'Meldeliste Schautanz'!$A$20:$F$50,6,FALSE)</f>
        <v>#N/A</v>
      </c>
    </row>
    <row r="32" spans="1:11" x14ac:dyDescent="0.45">
      <c r="A32" s="45"/>
      <c r="B32" s="45"/>
      <c r="C32" s="45"/>
      <c r="D32" s="45"/>
      <c r="E32" s="46" t="str">
        <f>IF(D32="","",IF(D32&gt;=Ausschreibung!$E$23,"Bambini",IF(AND(D32&gt;=Ausschreibung!$D$24,D32&lt;=Ausschreibung!$F$24),"Jugend",IF(AND(D32&gt;=Ausschreibung!$D$25,D32&lt;=Ausschreibung!$F$25),"Junioren","Ü-15"))))</f>
        <v/>
      </c>
      <c r="F32" s="113"/>
      <c r="G32" s="113"/>
      <c r="H32" s="113"/>
      <c r="I32" s="113"/>
      <c r="J32" s="113"/>
      <c r="K32" s="21" t="e">
        <f>VLOOKUP(F32,'Meldeliste Schautanz'!$A$20:$F$50,6,FALSE)</f>
        <v>#N/A</v>
      </c>
    </row>
    <row r="33" spans="1:11" x14ac:dyDescent="0.45">
      <c r="A33" s="45"/>
      <c r="B33" s="45"/>
      <c r="C33" s="45"/>
      <c r="D33" s="45"/>
      <c r="E33" s="46" t="str">
        <f>IF(D33="","",IF(D33&gt;=Ausschreibung!$E$23,"Bambini",IF(AND(D33&gt;=Ausschreibung!$D$24,D33&lt;=Ausschreibung!$F$24),"Jugend",IF(AND(D33&gt;=Ausschreibung!$D$25,D33&lt;=Ausschreibung!$F$25),"Junioren","Ü-15"))))</f>
        <v/>
      </c>
      <c r="F33" s="113"/>
      <c r="G33" s="113"/>
      <c r="H33" s="113"/>
      <c r="I33" s="113"/>
      <c r="J33" s="113"/>
      <c r="K33" s="21" t="e">
        <f>VLOOKUP(F33,'Meldeliste Schautanz'!$A$20:$F$50,6,FALSE)</f>
        <v>#N/A</v>
      </c>
    </row>
    <row r="34" spans="1:11" x14ac:dyDescent="0.45">
      <c r="A34" s="45"/>
      <c r="B34" s="45"/>
      <c r="C34" s="45"/>
      <c r="D34" s="45"/>
      <c r="E34" s="46" t="str">
        <f>IF(D34="","",IF(D34&gt;=Ausschreibung!$E$23,"Bambini",IF(AND(D34&gt;=Ausschreibung!$D$24,D34&lt;=Ausschreibung!$F$24),"Jugend",IF(AND(D34&gt;=Ausschreibung!$D$25,D34&lt;=Ausschreibung!$F$25),"Junioren","Ü-15"))))</f>
        <v/>
      </c>
      <c r="F34" s="113"/>
      <c r="G34" s="113"/>
      <c r="H34" s="113"/>
      <c r="I34" s="113"/>
      <c r="J34" s="113"/>
      <c r="K34" s="21" t="e">
        <f>VLOOKUP(F34,'Meldeliste Schautanz'!$A$20:$F$50,6,FALSE)</f>
        <v>#N/A</v>
      </c>
    </row>
    <row r="35" spans="1:11" x14ac:dyDescent="0.45">
      <c r="A35" s="45"/>
      <c r="B35" s="45"/>
      <c r="C35" s="45"/>
      <c r="D35" s="45"/>
      <c r="E35" s="46" t="str">
        <f>IF(D35="","",IF(D35&gt;=Ausschreibung!$E$23,"Bambini",IF(AND(D35&gt;=Ausschreibung!$D$24,D35&lt;=Ausschreibung!$F$24),"Jugend",IF(AND(D35&gt;=Ausschreibung!$D$25,D35&lt;=Ausschreibung!$F$25),"Junioren","Ü-15"))))</f>
        <v/>
      </c>
      <c r="F35" s="113"/>
      <c r="G35" s="113"/>
      <c r="H35" s="113"/>
      <c r="I35" s="113"/>
      <c r="J35" s="113"/>
      <c r="K35" s="21" t="e">
        <f>VLOOKUP(F35,'Meldeliste Schautanz'!$A$20:$F$50,6,FALSE)</f>
        <v>#N/A</v>
      </c>
    </row>
    <row r="36" spans="1:11" x14ac:dyDescent="0.45">
      <c r="A36" s="45"/>
      <c r="B36" s="45"/>
      <c r="C36" s="45"/>
      <c r="D36" s="45"/>
      <c r="E36" s="46" t="str">
        <f>IF(D36="","",IF(D36&gt;=Ausschreibung!$E$23,"Bambini",IF(AND(D36&gt;=Ausschreibung!$D$24,D36&lt;=Ausschreibung!$F$24),"Jugend",IF(AND(D36&gt;=Ausschreibung!$D$25,D36&lt;=Ausschreibung!$F$25),"Junioren","Ü-15"))))</f>
        <v/>
      </c>
      <c r="F36" s="113"/>
      <c r="G36" s="113"/>
      <c r="H36" s="113"/>
      <c r="I36" s="113"/>
      <c r="J36" s="113"/>
      <c r="K36" s="21" t="e">
        <f>VLOOKUP(F36,'Meldeliste Schautanz'!$A$20:$F$50,6,FALSE)</f>
        <v>#N/A</v>
      </c>
    </row>
    <row r="37" spans="1:11" x14ac:dyDescent="0.45">
      <c r="A37" s="45"/>
      <c r="B37" s="45"/>
      <c r="C37" s="45"/>
      <c r="D37" s="45"/>
      <c r="E37" s="46" t="str">
        <f>IF(D37="","",IF(D37&gt;=Ausschreibung!$E$23,"Bambini",IF(AND(D37&gt;=Ausschreibung!$D$24,D37&lt;=Ausschreibung!$F$24),"Jugend",IF(AND(D37&gt;=Ausschreibung!$D$25,D37&lt;=Ausschreibung!$F$25),"Junioren","Ü-15"))))</f>
        <v/>
      </c>
      <c r="F37" s="113"/>
      <c r="G37" s="113"/>
      <c r="H37" s="113"/>
      <c r="I37" s="113"/>
      <c r="J37" s="113"/>
      <c r="K37" s="21" t="e">
        <f>VLOOKUP(F37,'Meldeliste Schautanz'!$A$20:$F$50,6,FALSE)</f>
        <v>#N/A</v>
      </c>
    </row>
    <row r="38" spans="1:11" x14ac:dyDescent="0.45">
      <c r="A38" s="45"/>
      <c r="B38" s="45"/>
      <c r="C38" s="45"/>
      <c r="D38" s="45"/>
      <c r="E38" s="46" t="str">
        <f>IF(D38="","",IF(D38&gt;=Ausschreibung!$E$23,"Bambini",IF(AND(D38&gt;=Ausschreibung!$D$24,D38&lt;=Ausschreibung!$F$24),"Jugend",IF(AND(D38&gt;=Ausschreibung!$D$25,D38&lt;=Ausschreibung!$F$25),"Junioren","Ü-15"))))</f>
        <v/>
      </c>
      <c r="F38" s="113"/>
      <c r="G38" s="113"/>
      <c r="H38" s="113"/>
      <c r="I38" s="113"/>
      <c r="J38" s="113"/>
      <c r="K38" s="21" t="e">
        <f>VLOOKUP(F38,'Meldeliste Schautanz'!$A$20:$F$50,6,FALSE)</f>
        <v>#N/A</v>
      </c>
    </row>
    <row r="39" spans="1:11" x14ac:dyDescent="0.45">
      <c r="A39" s="45"/>
      <c r="B39" s="45"/>
      <c r="C39" s="45"/>
      <c r="D39" s="45"/>
      <c r="E39" s="46" t="str">
        <f>IF(D39="","",IF(D39&gt;=Ausschreibung!$E$23,"Bambini",IF(AND(D39&gt;=Ausschreibung!$D$24,D39&lt;=Ausschreibung!$F$24),"Jugend",IF(AND(D39&gt;=Ausschreibung!$D$25,D39&lt;=Ausschreibung!$F$25),"Junioren","Ü-15"))))</f>
        <v/>
      </c>
      <c r="F39" s="113"/>
      <c r="G39" s="113"/>
      <c r="H39" s="113"/>
      <c r="I39" s="113"/>
      <c r="J39" s="113"/>
      <c r="K39" s="21" t="e">
        <f>VLOOKUP(F39,'Meldeliste Schautanz'!$A$20:$F$50,6,FALSE)</f>
        <v>#N/A</v>
      </c>
    </row>
    <row r="40" spans="1:11" x14ac:dyDescent="0.45">
      <c r="A40" s="45"/>
      <c r="B40" s="45"/>
      <c r="C40" s="45"/>
      <c r="D40" s="45"/>
      <c r="E40" s="46" t="str">
        <f>IF(D40="","",IF(D40&gt;=Ausschreibung!$E$23,"Bambini",IF(AND(D40&gt;=Ausschreibung!$D$24,D40&lt;=Ausschreibung!$F$24),"Jugend",IF(AND(D40&gt;=Ausschreibung!$D$25,D40&lt;=Ausschreibung!$F$25),"Junioren","Ü-15"))))</f>
        <v/>
      </c>
      <c r="F40" s="113"/>
      <c r="G40" s="113"/>
      <c r="H40" s="113"/>
      <c r="I40" s="113"/>
      <c r="J40" s="113"/>
      <c r="K40" s="21" t="e">
        <f>VLOOKUP(F40,'Meldeliste Schautanz'!$A$20:$F$50,6,FALSE)</f>
        <v>#N/A</v>
      </c>
    </row>
    <row r="41" spans="1:11" x14ac:dyDescent="0.45">
      <c r="A41" s="45"/>
      <c r="B41" s="45"/>
      <c r="C41" s="45"/>
      <c r="D41" s="45"/>
      <c r="E41" s="46" t="str">
        <f>IF(D41="","",IF(D41&gt;=Ausschreibung!$E$23,"Bambini",IF(AND(D41&gt;=Ausschreibung!$D$24,D41&lt;=Ausschreibung!$F$24),"Jugend",IF(AND(D41&gt;=Ausschreibung!$D$25,D41&lt;=Ausschreibung!$F$25),"Junioren","Ü-15"))))</f>
        <v/>
      </c>
      <c r="F41" s="113"/>
      <c r="G41" s="113"/>
      <c r="H41" s="113"/>
      <c r="I41" s="113"/>
      <c r="J41" s="113"/>
      <c r="K41" s="21" t="e">
        <f>VLOOKUP(F41,'Meldeliste Schautanz'!$A$20:$F$50,6,FALSE)</f>
        <v>#N/A</v>
      </c>
    </row>
    <row r="42" spans="1:11" x14ac:dyDescent="0.45">
      <c r="A42" s="45"/>
      <c r="B42" s="45"/>
      <c r="C42" s="45"/>
      <c r="D42" s="45"/>
      <c r="E42" s="46" t="str">
        <f>IF(D42="","",IF(D42&gt;=Ausschreibung!$E$23,"Bambini",IF(AND(D42&gt;=Ausschreibung!$D$24,D42&lt;=Ausschreibung!$F$24),"Jugend",IF(AND(D42&gt;=Ausschreibung!$D$25,D42&lt;=Ausschreibung!$F$25),"Junioren","Ü-15"))))</f>
        <v/>
      </c>
      <c r="F42" s="113"/>
      <c r="G42" s="113"/>
      <c r="H42" s="113"/>
      <c r="I42" s="113"/>
      <c r="J42" s="113"/>
      <c r="K42" s="21" t="e">
        <f>VLOOKUP(F42,'Meldeliste Schautanz'!$A$20:$F$50,6,FALSE)</f>
        <v>#N/A</v>
      </c>
    </row>
    <row r="43" spans="1:11" x14ac:dyDescent="0.45">
      <c r="A43" s="45"/>
      <c r="B43" s="45"/>
      <c r="C43" s="45"/>
      <c r="D43" s="45"/>
      <c r="E43" s="46" t="str">
        <f>IF(D43="","",IF(D43&gt;=Ausschreibung!$E$23,"Bambini",IF(AND(D43&gt;=Ausschreibung!$D$24,D43&lt;=Ausschreibung!$F$24),"Jugend",IF(AND(D43&gt;=Ausschreibung!$D$25,D43&lt;=Ausschreibung!$F$25),"Junioren","Ü-15"))))</f>
        <v/>
      </c>
      <c r="F43" s="113"/>
      <c r="G43" s="113"/>
      <c r="H43" s="113"/>
      <c r="I43" s="113"/>
      <c r="J43" s="113"/>
      <c r="K43" s="21" t="e">
        <f>VLOOKUP(F43,'Meldeliste Schautanz'!$A$20:$F$50,6,FALSE)</f>
        <v>#N/A</v>
      </c>
    </row>
    <row r="44" spans="1:11" x14ac:dyDescent="0.45">
      <c r="A44" s="45"/>
      <c r="B44" s="45"/>
      <c r="C44" s="45"/>
      <c r="D44" s="45"/>
      <c r="E44" s="46" t="str">
        <f>IF(D44="","",IF(D44&gt;=Ausschreibung!$E$23,"Bambini",IF(AND(D44&gt;=Ausschreibung!$D$24,D44&lt;=Ausschreibung!$F$24),"Jugend",IF(AND(D44&gt;=Ausschreibung!$D$25,D44&lt;=Ausschreibung!$F$25),"Junioren","Ü-15"))))</f>
        <v/>
      </c>
      <c r="F44" s="113"/>
      <c r="G44" s="113"/>
      <c r="H44" s="113"/>
      <c r="I44" s="113"/>
      <c r="J44" s="113"/>
      <c r="K44" s="21" t="e">
        <f>VLOOKUP(F44,'Meldeliste Schautanz'!$A$20:$F$50,6,FALSE)</f>
        <v>#N/A</v>
      </c>
    </row>
    <row r="45" spans="1:11" x14ac:dyDescent="0.45">
      <c r="A45" s="45"/>
      <c r="B45" s="45"/>
      <c r="C45" s="45"/>
      <c r="D45" s="45"/>
      <c r="E45" s="46" t="str">
        <f>IF(D45="","",IF(D45&gt;=Ausschreibung!$E$23,"Bambini",IF(AND(D45&gt;=Ausschreibung!$D$24,D45&lt;=Ausschreibung!$F$24),"Jugend",IF(AND(D45&gt;=Ausschreibung!$D$25,D45&lt;=Ausschreibung!$F$25),"Junioren","Ü-15"))))</f>
        <v/>
      </c>
      <c r="F45" s="113"/>
      <c r="G45" s="113"/>
      <c r="H45" s="113"/>
      <c r="I45" s="113"/>
      <c r="J45" s="113"/>
      <c r="K45" s="21" t="e">
        <f>VLOOKUP(F45,'Meldeliste Schautanz'!$A$20:$F$50,6,FALSE)</f>
        <v>#N/A</v>
      </c>
    </row>
    <row r="46" spans="1:11" x14ac:dyDescent="0.45">
      <c r="A46" s="45"/>
      <c r="B46" s="45"/>
      <c r="C46" s="45"/>
      <c r="D46" s="45"/>
      <c r="E46" s="46" t="str">
        <f>IF(D46="","",IF(D46&gt;=Ausschreibung!$E$23,"Bambini",IF(AND(D46&gt;=Ausschreibung!$D$24,D46&lt;=Ausschreibung!$F$24),"Jugend",IF(AND(D46&gt;=Ausschreibung!$D$25,D46&lt;=Ausschreibung!$F$25),"Junioren","Ü-15"))))</f>
        <v/>
      </c>
      <c r="F46" s="113"/>
      <c r="G46" s="113"/>
      <c r="H46" s="113"/>
      <c r="I46" s="113"/>
      <c r="J46" s="113"/>
      <c r="K46" s="21" t="e">
        <f>VLOOKUP(F46,'Meldeliste Schautanz'!$A$20:$F$50,6,FALSE)</f>
        <v>#N/A</v>
      </c>
    </row>
    <row r="47" spans="1:11" x14ac:dyDescent="0.45">
      <c r="A47" s="45"/>
      <c r="B47" s="45"/>
      <c r="C47" s="45"/>
      <c r="D47" s="45"/>
      <c r="E47" s="46" t="str">
        <f>IF(D47="","",IF(D47&gt;=Ausschreibung!$E$23,"Bambini",IF(AND(D47&gt;=Ausschreibung!$D$24,D47&lt;=Ausschreibung!$F$24),"Jugend",IF(AND(D47&gt;=Ausschreibung!$D$25,D47&lt;=Ausschreibung!$F$25),"Junioren","Ü-15"))))</f>
        <v/>
      </c>
      <c r="F47" s="113"/>
      <c r="G47" s="113"/>
      <c r="H47" s="113"/>
      <c r="I47" s="113"/>
      <c r="J47" s="113"/>
      <c r="K47" s="21" t="e">
        <f>VLOOKUP(F47,'Meldeliste Schautanz'!$A$20:$F$50,6,FALSE)</f>
        <v>#N/A</v>
      </c>
    </row>
    <row r="48" spans="1:11" x14ac:dyDescent="0.45">
      <c r="A48" s="45"/>
      <c r="B48" s="45"/>
      <c r="C48" s="45"/>
      <c r="D48" s="45"/>
      <c r="E48" s="46" t="str">
        <f>IF(D48="","",IF(D48&gt;=Ausschreibung!$E$23,"Bambini",IF(AND(D48&gt;=Ausschreibung!$D$24,D48&lt;=Ausschreibung!$F$24),"Jugend",IF(AND(D48&gt;=Ausschreibung!$D$25,D48&lt;=Ausschreibung!$F$25),"Junioren","Ü-15"))))</f>
        <v/>
      </c>
      <c r="F48" s="113"/>
      <c r="G48" s="113"/>
      <c r="H48" s="113"/>
      <c r="I48" s="113"/>
      <c r="J48" s="113"/>
      <c r="K48" s="21" t="e">
        <f>VLOOKUP(F48,'Meldeliste Schautanz'!$A$20:$F$50,6,FALSE)</f>
        <v>#N/A</v>
      </c>
    </row>
    <row r="49" spans="1:11" x14ac:dyDescent="0.45">
      <c r="A49" s="45"/>
      <c r="B49" s="45"/>
      <c r="C49" s="45"/>
      <c r="D49" s="45"/>
      <c r="E49" s="46" t="str">
        <f>IF(D49="","",IF(D49&gt;=Ausschreibung!$E$23,"Bambini",IF(AND(D49&gt;=Ausschreibung!$D$24,D49&lt;=Ausschreibung!$F$24),"Jugend",IF(AND(D49&gt;=Ausschreibung!$D$25,D49&lt;=Ausschreibung!$F$25),"Junioren","Ü-15"))))</f>
        <v/>
      </c>
      <c r="F49" s="113"/>
      <c r="G49" s="113"/>
      <c r="H49" s="113"/>
      <c r="I49" s="113"/>
      <c r="J49" s="113"/>
      <c r="K49" s="21" t="e">
        <f>VLOOKUP(F49,'Meldeliste Schautanz'!$A$20:$F$50,6,FALSE)</f>
        <v>#N/A</v>
      </c>
    </row>
    <row r="50" spans="1:11" x14ac:dyDescent="0.45">
      <c r="A50" s="45"/>
      <c r="B50" s="45"/>
      <c r="C50" s="45"/>
      <c r="D50" s="45"/>
      <c r="E50" s="46" t="str">
        <f>IF(D50="","",IF(D50&gt;=Ausschreibung!$E$23,"Bambini",IF(AND(D50&gt;=Ausschreibung!$D$24,D50&lt;=Ausschreibung!$F$24),"Jugend",IF(AND(D50&gt;=Ausschreibung!$D$25,D50&lt;=Ausschreibung!$F$25),"Junioren","Ü-15"))))</f>
        <v/>
      </c>
      <c r="F50" s="113"/>
      <c r="G50" s="113"/>
      <c r="H50" s="113"/>
      <c r="I50" s="113"/>
      <c r="J50" s="113"/>
      <c r="K50" s="21" t="e">
        <f>VLOOKUP(F50,'Meldeliste Schautanz'!$A$20:$F$50,6,FALSE)</f>
        <v>#N/A</v>
      </c>
    </row>
    <row r="51" spans="1:11" x14ac:dyDescent="0.45">
      <c r="A51" s="45"/>
      <c r="B51" s="45"/>
      <c r="C51" s="45"/>
      <c r="D51" s="45"/>
      <c r="E51" s="46" t="str">
        <f>IF(D51="","",IF(D51&gt;=Ausschreibung!$E$23,"Bambini",IF(AND(D51&gt;=Ausschreibung!$D$24,D51&lt;=Ausschreibung!$F$24),"Jugend",IF(AND(D51&gt;=Ausschreibung!$D$25,D51&lt;=Ausschreibung!$F$25),"Junioren","Ü-15"))))</f>
        <v/>
      </c>
      <c r="F51" s="113"/>
      <c r="G51" s="113"/>
      <c r="H51" s="113"/>
      <c r="I51" s="113"/>
      <c r="J51" s="113"/>
      <c r="K51" s="21" t="e">
        <f>VLOOKUP(F51,'Meldeliste Schautanz'!$A$20:$F$50,6,FALSE)</f>
        <v>#N/A</v>
      </c>
    </row>
    <row r="52" spans="1:11" x14ac:dyDescent="0.45">
      <c r="A52" s="45"/>
      <c r="B52" s="45"/>
      <c r="C52" s="45"/>
      <c r="D52" s="45"/>
      <c r="E52" s="46" t="str">
        <f>IF(D52="","",IF(D52&gt;=Ausschreibung!$E$23,"Bambini",IF(AND(D52&gt;=Ausschreibung!$D$24,D52&lt;=Ausschreibung!$F$24),"Jugend",IF(AND(D52&gt;=Ausschreibung!$D$25,D52&lt;=Ausschreibung!$F$25),"Junioren","Ü-15"))))</f>
        <v/>
      </c>
      <c r="F52" s="113"/>
      <c r="G52" s="113"/>
      <c r="H52" s="113"/>
      <c r="I52" s="113"/>
      <c r="J52" s="113"/>
      <c r="K52" s="21" t="e">
        <f>VLOOKUP(F52,'Meldeliste Schautanz'!$A$20:$F$50,6,FALSE)</f>
        <v>#N/A</v>
      </c>
    </row>
    <row r="53" spans="1:11" x14ac:dyDescent="0.45">
      <c r="A53" s="45"/>
      <c r="B53" s="45"/>
      <c r="C53" s="45"/>
      <c r="D53" s="45"/>
      <c r="E53" s="46" t="str">
        <f>IF(D53="","",IF(D53&gt;=Ausschreibung!$E$23,"Bambini",IF(AND(D53&gt;=Ausschreibung!$D$24,D53&lt;=Ausschreibung!$F$24),"Jugend",IF(AND(D53&gt;=Ausschreibung!$D$25,D53&lt;=Ausschreibung!$F$25),"Junioren","Ü-15"))))</f>
        <v/>
      </c>
      <c r="F53" s="113"/>
      <c r="G53" s="113"/>
      <c r="H53" s="113"/>
      <c r="I53" s="113"/>
      <c r="J53" s="113"/>
      <c r="K53" s="21" t="e">
        <f>VLOOKUP(F53,'Meldeliste Schautanz'!$A$20:$F$50,6,FALSE)</f>
        <v>#N/A</v>
      </c>
    </row>
    <row r="54" spans="1:11" x14ac:dyDescent="0.45">
      <c r="A54" s="45"/>
      <c r="B54" s="45"/>
      <c r="C54" s="45"/>
      <c r="D54" s="45"/>
      <c r="E54" s="46" t="str">
        <f>IF(D54="","",IF(D54&gt;=Ausschreibung!$E$23,"Bambini",IF(AND(D54&gt;=Ausschreibung!$D$24,D54&lt;=Ausschreibung!$F$24),"Jugend",IF(AND(D54&gt;=Ausschreibung!$D$25,D54&lt;=Ausschreibung!$F$25),"Junioren","Ü-15"))))</f>
        <v/>
      </c>
      <c r="F54" s="113"/>
      <c r="G54" s="113"/>
      <c r="H54" s="113"/>
      <c r="I54" s="113"/>
      <c r="J54" s="113"/>
      <c r="K54" s="21" t="e">
        <f>VLOOKUP(F54,'Meldeliste Schautanz'!$A$20:$F$50,6,FALSE)</f>
        <v>#N/A</v>
      </c>
    </row>
    <row r="55" spans="1:11" x14ac:dyDescent="0.45">
      <c r="A55" s="45"/>
      <c r="B55" s="45"/>
      <c r="C55" s="45"/>
      <c r="D55" s="45"/>
      <c r="E55" s="46" t="str">
        <f>IF(D55="","",IF(D55&gt;=Ausschreibung!$E$23,"Bambini",IF(AND(D55&gt;=Ausschreibung!$D$24,D55&lt;=Ausschreibung!$F$24),"Jugend",IF(AND(D55&gt;=Ausschreibung!$D$25,D55&lt;=Ausschreibung!$F$25),"Junioren","Ü-15"))))</f>
        <v/>
      </c>
      <c r="F55" s="113"/>
      <c r="G55" s="113"/>
      <c r="H55" s="113"/>
      <c r="I55" s="113"/>
      <c r="J55" s="113"/>
      <c r="K55" s="21" t="e">
        <f>VLOOKUP(F55,'Meldeliste Schautanz'!$A$20:$F$50,6,FALSE)</f>
        <v>#N/A</v>
      </c>
    </row>
    <row r="56" spans="1:11" x14ac:dyDescent="0.45">
      <c r="A56" s="45"/>
      <c r="B56" s="45"/>
      <c r="C56" s="45"/>
      <c r="D56" s="45"/>
      <c r="E56" s="46" t="str">
        <f>IF(D56="","",IF(D56&gt;=Ausschreibung!$E$23,"Bambini",IF(AND(D56&gt;=Ausschreibung!$D$24,D56&lt;=Ausschreibung!$F$24),"Jugend",IF(AND(D56&gt;=Ausschreibung!$D$25,D56&lt;=Ausschreibung!$F$25),"Junioren","Ü-15"))))</f>
        <v/>
      </c>
      <c r="F56" s="113"/>
      <c r="G56" s="113"/>
      <c r="H56" s="113"/>
      <c r="I56" s="113"/>
      <c r="J56" s="113"/>
      <c r="K56" s="21" t="e">
        <f>VLOOKUP(F56,'Meldeliste Schautanz'!$A$20:$F$50,6,FALSE)</f>
        <v>#N/A</v>
      </c>
    </row>
    <row r="57" spans="1:11" x14ac:dyDescent="0.45">
      <c r="A57" s="45"/>
      <c r="B57" s="45"/>
      <c r="C57" s="45"/>
      <c r="D57" s="45"/>
      <c r="E57" s="46" t="str">
        <f>IF(D57="","",IF(D57&gt;=Ausschreibung!$E$23,"Bambini",IF(AND(D57&gt;=Ausschreibung!$D$24,D57&lt;=Ausschreibung!$F$24),"Jugend",IF(AND(D57&gt;=Ausschreibung!$D$25,D57&lt;=Ausschreibung!$F$25),"Junioren","Ü-15"))))</f>
        <v/>
      </c>
      <c r="F57" s="113"/>
      <c r="G57" s="113"/>
      <c r="H57" s="113"/>
      <c r="I57" s="113"/>
      <c r="J57" s="113"/>
      <c r="K57" s="21" t="e">
        <f>VLOOKUP(F57,'Meldeliste Schautanz'!$A$20:$F$50,6,FALSE)</f>
        <v>#N/A</v>
      </c>
    </row>
    <row r="58" spans="1:11" x14ac:dyDescent="0.45">
      <c r="A58" s="45"/>
      <c r="B58" s="45"/>
      <c r="C58" s="45"/>
      <c r="D58" s="45"/>
      <c r="E58" s="46" t="str">
        <f>IF(D58="","",IF(D58&gt;=Ausschreibung!$E$23,"Bambini",IF(AND(D58&gt;=Ausschreibung!$D$24,D58&lt;=Ausschreibung!$F$24),"Jugend",IF(AND(D58&gt;=Ausschreibung!$D$25,D58&lt;=Ausschreibung!$F$25),"Junioren","Ü-15"))))</f>
        <v/>
      </c>
      <c r="F58" s="113"/>
      <c r="G58" s="113"/>
      <c r="H58" s="113"/>
      <c r="I58" s="113"/>
      <c r="J58" s="113"/>
      <c r="K58" s="21" t="e">
        <f>VLOOKUP(F58,'Meldeliste Schautanz'!$A$20:$F$50,6,FALSE)</f>
        <v>#N/A</v>
      </c>
    </row>
    <row r="59" spans="1:11" x14ac:dyDescent="0.45">
      <c r="A59" s="45"/>
      <c r="B59" s="45"/>
      <c r="C59" s="45"/>
      <c r="D59" s="45"/>
      <c r="E59" s="46" t="str">
        <f>IF(D59="","",IF(D59&gt;=Ausschreibung!$E$23,"Bambini",IF(AND(D59&gt;=Ausschreibung!$D$24,D59&lt;=Ausschreibung!$F$24),"Jugend",IF(AND(D59&gt;=Ausschreibung!$D$25,D59&lt;=Ausschreibung!$F$25),"Junioren","Ü-15"))))</f>
        <v/>
      </c>
      <c r="F59" s="113"/>
      <c r="G59" s="113"/>
      <c r="H59" s="113"/>
      <c r="I59" s="113"/>
      <c r="J59" s="113"/>
      <c r="K59" s="21" t="e">
        <f>VLOOKUP(F59,'Meldeliste Schautanz'!$A$20:$F$50,6,FALSE)</f>
        <v>#N/A</v>
      </c>
    </row>
    <row r="60" spans="1:11" x14ac:dyDescent="0.45">
      <c r="A60" s="45"/>
      <c r="B60" s="45"/>
      <c r="C60" s="45"/>
      <c r="D60" s="45"/>
      <c r="E60" s="46" t="str">
        <f>IF(D60="","",IF(D60&gt;=Ausschreibung!$E$23,"Bambini",IF(AND(D60&gt;=Ausschreibung!$D$24,D60&lt;=Ausschreibung!$F$24),"Jugend",IF(AND(D60&gt;=Ausschreibung!$D$25,D60&lt;=Ausschreibung!$F$25),"Junioren","Ü-15"))))</f>
        <v/>
      </c>
      <c r="F60" s="113"/>
      <c r="G60" s="113"/>
      <c r="H60" s="113"/>
      <c r="I60" s="113"/>
      <c r="J60" s="113"/>
      <c r="K60" s="21" t="e">
        <f>VLOOKUP(F60,'Meldeliste Schautanz'!$A$20:$F$50,6,FALSE)</f>
        <v>#N/A</v>
      </c>
    </row>
    <row r="61" spans="1:11" x14ac:dyDescent="0.45">
      <c r="A61" s="45"/>
      <c r="B61" s="45"/>
      <c r="C61" s="45"/>
      <c r="D61" s="45"/>
      <c r="E61" s="46" t="str">
        <f>IF(D61="","",IF(D61&gt;=Ausschreibung!$E$23,"Bambini",IF(AND(D61&gt;=Ausschreibung!$D$24,D61&lt;=Ausschreibung!$F$24),"Jugend",IF(AND(D61&gt;=Ausschreibung!$D$25,D61&lt;=Ausschreibung!$F$25),"Junioren","Ü-15"))))</f>
        <v/>
      </c>
      <c r="F61" s="113"/>
      <c r="G61" s="113"/>
      <c r="H61" s="113"/>
      <c r="I61" s="113"/>
      <c r="J61" s="113"/>
      <c r="K61" s="21" t="e">
        <f>VLOOKUP(F61,'Meldeliste Schautanz'!$A$20:$F$50,6,FALSE)</f>
        <v>#N/A</v>
      </c>
    </row>
    <row r="62" spans="1:11" x14ac:dyDescent="0.45">
      <c r="A62" s="45"/>
      <c r="B62" s="45"/>
      <c r="C62" s="45"/>
      <c r="D62" s="45"/>
      <c r="E62" s="46" t="str">
        <f>IF(D62="","",IF(D62&gt;=Ausschreibung!$E$23,"Bambini",IF(AND(D62&gt;=Ausschreibung!$D$24,D62&lt;=Ausschreibung!$F$24),"Jugend",IF(AND(D62&gt;=Ausschreibung!$D$25,D62&lt;=Ausschreibung!$F$25),"Junioren","Ü-15"))))</f>
        <v/>
      </c>
      <c r="F62" s="113"/>
      <c r="G62" s="113"/>
      <c r="H62" s="113"/>
      <c r="I62" s="113"/>
      <c r="J62" s="113"/>
      <c r="K62" s="21" t="e">
        <f>VLOOKUP(F62,'Meldeliste Schautanz'!$A$20:$F$50,6,FALSE)</f>
        <v>#N/A</v>
      </c>
    </row>
    <row r="63" spans="1:11" x14ac:dyDescent="0.45">
      <c r="A63" s="45"/>
      <c r="B63" s="45"/>
      <c r="C63" s="45"/>
      <c r="D63" s="45"/>
      <c r="E63" s="46" t="str">
        <f>IF(D63="","",IF(D63&gt;=Ausschreibung!$E$23,"Bambini",IF(AND(D63&gt;=Ausschreibung!$D$24,D63&lt;=Ausschreibung!$F$24),"Jugend",IF(AND(D63&gt;=Ausschreibung!$D$25,D63&lt;=Ausschreibung!$F$25),"Junioren","Ü-15"))))</f>
        <v/>
      </c>
      <c r="F63" s="113"/>
      <c r="G63" s="113"/>
      <c r="H63" s="113"/>
      <c r="I63" s="113"/>
      <c r="J63" s="113"/>
      <c r="K63" s="21" t="e">
        <f>VLOOKUP(F63,'Meldeliste Schautanz'!$A$20:$F$50,6,FALSE)</f>
        <v>#N/A</v>
      </c>
    </row>
    <row r="64" spans="1:11" x14ac:dyDescent="0.45">
      <c r="A64" s="45"/>
      <c r="B64" s="45"/>
      <c r="C64" s="45"/>
      <c r="D64" s="45"/>
      <c r="E64" s="46" t="str">
        <f>IF(D64="","",IF(D64&gt;=Ausschreibung!$E$23,"Bambini",IF(AND(D64&gt;=Ausschreibung!$D$24,D64&lt;=Ausschreibung!$F$24),"Jugend",IF(AND(D64&gt;=Ausschreibung!$D$25,D64&lt;=Ausschreibung!$F$25),"Junioren","Ü-15"))))</f>
        <v/>
      </c>
      <c r="F64" s="113"/>
      <c r="G64" s="113"/>
      <c r="H64" s="113"/>
      <c r="I64" s="113"/>
      <c r="J64" s="113"/>
      <c r="K64" s="21" t="e">
        <f>VLOOKUP(F64,'Meldeliste Schautanz'!$A$20:$F$50,6,FALSE)</f>
        <v>#N/A</v>
      </c>
    </row>
    <row r="65" spans="1:11" x14ac:dyDescent="0.45">
      <c r="A65" s="45"/>
      <c r="B65" s="45"/>
      <c r="C65" s="45"/>
      <c r="D65" s="45"/>
      <c r="E65" s="46" t="str">
        <f>IF(D65="","",IF(D65&gt;=Ausschreibung!$E$23,"Bambini",IF(AND(D65&gt;=Ausschreibung!$D$24,D65&lt;=Ausschreibung!$F$24),"Jugend",IF(AND(D65&gt;=Ausschreibung!$D$25,D65&lt;=Ausschreibung!$F$25),"Junioren","Ü-15"))))</f>
        <v/>
      </c>
      <c r="F65" s="113"/>
      <c r="G65" s="113"/>
      <c r="H65" s="113"/>
      <c r="I65" s="113"/>
      <c r="J65" s="113"/>
      <c r="K65" s="21" t="e">
        <f>VLOOKUP(F65,'Meldeliste Schautanz'!$A$20:$F$50,6,FALSE)</f>
        <v>#N/A</v>
      </c>
    </row>
    <row r="66" spans="1:11" x14ac:dyDescent="0.45">
      <c r="A66" s="45"/>
      <c r="B66" s="45"/>
      <c r="C66" s="45"/>
      <c r="D66" s="45"/>
      <c r="E66" s="46" t="str">
        <f>IF(D66="","",IF(D66&gt;=Ausschreibung!$E$23,"Bambini",IF(AND(D66&gt;=Ausschreibung!$D$24,D66&lt;=Ausschreibung!$F$24),"Jugend",IF(AND(D66&gt;=Ausschreibung!$D$25,D66&lt;=Ausschreibung!$F$25),"Junioren","Ü-15"))))</f>
        <v/>
      </c>
      <c r="F66" s="113"/>
      <c r="G66" s="113"/>
      <c r="H66" s="113"/>
      <c r="I66" s="113"/>
      <c r="J66" s="113"/>
      <c r="K66" s="21" t="e">
        <f>VLOOKUP(F66,'Meldeliste Schautanz'!$A$20:$F$50,6,FALSE)</f>
        <v>#N/A</v>
      </c>
    </row>
    <row r="67" spans="1:11" x14ac:dyDescent="0.45">
      <c r="A67" s="45"/>
      <c r="B67" s="45"/>
      <c r="C67" s="45"/>
      <c r="D67" s="45"/>
      <c r="E67" s="46" t="str">
        <f>IF(D67="","",IF(D67&gt;=Ausschreibung!$E$23,"Bambini",IF(AND(D67&gt;=Ausschreibung!$D$24,D67&lt;=Ausschreibung!$F$24),"Jugend",IF(AND(D67&gt;=Ausschreibung!$D$25,D67&lt;=Ausschreibung!$F$25),"Junioren","Ü-15"))))</f>
        <v/>
      </c>
      <c r="F67" s="113"/>
      <c r="G67" s="113"/>
      <c r="H67" s="113"/>
      <c r="I67" s="113"/>
      <c r="J67" s="113"/>
      <c r="K67" s="21" t="e">
        <f>VLOOKUP(F67,'Meldeliste Schautanz'!$A$20:$F$50,6,FALSE)</f>
        <v>#N/A</v>
      </c>
    </row>
    <row r="68" spans="1:11" x14ac:dyDescent="0.45">
      <c r="A68" s="45"/>
      <c r="B68" s="45"/>
      <c r="C68" s="45"/>
      <c r="D68" s="45"/>
      <c r="E68" s="46" t="str">
        <f>IF(D68="","",IF(D68&gt;=Ausschreibung!$E$23,"Bambini",IF(AND(D68&gt;=Ausschreibung!$D$24,D68&lt;=Ausschreibung!$F$24),"Jugend",IF(AND(D68&gt;=Ausschreibung!$D$25,D68&lt;=Ausschreibung!$F$25),"Junioren","Ü-15"))))</f>
        <v/>
      </c>
      <c r="F68" s="113"/>
      <c r="G68" s="113"/>
      <c r="H68" s="113"/>
      <c r="I68" s="113"/>
      <c r="J68" s="113"/>
      <c r="K68" s="21" t="e">
        <f>VLOOKUP(F68,'Meldeliste Schautanz'!$A$20:$F$50,6,FALSE)</f>
        <v>#N/A</v>
      </c>
    </row>
    <row r="69" spans="1:11" x14ac:dyDescent="0.45">
      <c r="A69" s="45"/>
      <c r="B69" s="45"/>
      <c r="C69" s="45"/>
      <c r="D69" s="45"/>
      <c r="E69" s="46" t="str">
        <f>IF(D69="","",IF(D69&gt;=Ausschreibung!$E$23,"Bambini",IF(AND(D69&gt;=Ausschreibung!$D$24,D69&lt;=Ausschreibung!$F$24),"Jugend",IF(AND(D69&gt;=Ausschreibung!$D$25,D69&lt;=Ausschreibung!$F$25),"Junioren","Ü-15"))))</f>
        <v/>
      </c>
      <c r="F69" s="113"/>
      <c r="G69" s="113"/>
      <c r="H69" s="113"/>
      <c r="I69" s="113"/>
      <c r="J69" s="113"/>
      <c r="K69" s="21" t="e">
        <f>VLOOKUP(F69,'Meldeliste Schautanz'!$A$20:$F$50,6,FALSE)</f>
        <v>#N/A</v>
      </c>
    </row>
    <row r="70" spans="1:11" x14ac:dyDescent="0.45">
      <c r="A70" s="45"/>
      <c r="B70" s="45"/>
      <c r="C70" s="45"/>
      <c r="D70" s="45"/>
      <c r="E70" s="46" t="str">
        <f>IF(D70="","",IF(D70&gt;=Ausschreibung!$E$23,"Bambini",IF(AND(D70&gt;=Ausschreibung!$D$24,D70&lt;=Ausschreibung!$F$24),"Jugend",IF(AND(D70&gt;=Ausschreibung!$D$25,D70&lt;=Ausschreibung!$F$25),"Junioren","Ü-15"))))</f>
        <v/>
      </c>
      <c r="F70" s="113"/>
      <c r="G70" s="113"/>
      <c r="H70" s="113"/>
      <c r="I70" s="113"/>
      <c r="J70" s="113"/>
      <c r="K70" s="21" t="e">
        <f>VLOOKUP(F70,'Meldeliste Schautanz'!$A$20:$F$50,6,FALSE)</f>
        <v>#N/A</v>
      </c>
    </row>
    <row r="71" spans="1:11" x14ac:dyDescent="0.45">
      <c r="A71" s="45"/>
      <c r="B71" s="45"/>
      <c r="C71" s="45"/>
      <c r="D71" s="45"/>
      <c r="E71" s="46" t="str">
        <f>IF(D71="","",IF(D71&gt;=Ausschreibung!$E$23,"Bambini",IF(AND(D71&gt;=Ausschreibung!$D$24,D71&lt;=Ausschreibung!$F$24),"Jugend",IF(AND(D71&gt;=Ausschreibung!$D$25,D71&lt;=Ausschreibung!$F$25),"Junioren","Ü-15"))))</f>
        <v/>
      </c>
      <c r="F71" s="113"/>
      <c r="G71" s="113"/>
      <c r="H71" s="113"/>
      <c r="I71" s="113"/>
      <c r="J71" s="113"/>
      <c r="K71" s="21" t="e">
        <f>VLOOKUP(F71,'Meldeliste Schautanz'!$A$20:$F$50,6,FALSE)</f>
        <v>#N/A</v>
      </c>
    </row>
    <row r="72" spans="1:11" x14ac:dyDescent="0.45">
      <c r="A72" s="45"/>
      <c r="B72" s="45"/>
      <c r="C72" s="45"/>
      <c r="D72" s="45"/>
      <c r="E72" s="46" t="str">
        <f>IF(D72="","",IF(D72&gt;=Ausschreibung!$E$23,"Bambini",IF(AND(D72&gt;=Ausschreibung!$D$24,D72&lt;=Ausschreibung!$F$24),"Jugend",IF(AND(D72&gt;=Ausschreibung!$D$25,D72&lt;=Ausschreibung!$F$25),"Junioren","Ü-15"))))</f>
        <v/>
      </c>
      <c r="F72" s="113"/>
      <c r="G72" s="113"/>
      <c r="H72" s="113"/>
      <c r="I72" s="113"/>
      <c r="J72" s="113"/>
      <c r="K72" s="21" t="e">
        <f>VLOOKUP(F72,'Meldeliste Schautanz'!$A$20:$F$50,6,FALSE)</f>
        <v>#N/A</v>
      </c>
    </row>
    <row r="73" spans="1:11" x14ac:dyDescent="0.45">
      <c r="A73" s="45"/>
      <c r="B73" s="45"/>
      <c r="C73" s="45"/>
      <c r="D73" s="45"/>
      <c r="E73" s="46" t="str">
        <f>IF(D73="","",IF(D73&gt;=Ausschreibung!$E$23,"Bambini",IF(AND(D73&gt;=Ausschreibung!$D$24,D73&lt;=Ausschreibung!$F$24),"Jugend",IF(AND(D73&gt;=Ausschreibung!$D$25,D73&lt;=Ausschreibung!$F$25),"Junioren","Ü-15"))))</f>
        <v/>
      </c>
      <c r="F73" s="113"/>
      <c r="G73" s="113"/>
      <c r="H73" s="113"/>
      <c r="I73" s="113"/>
      <c r="J73" s="113"/>
      <c r="K73" s="21" t="e">
        <f>VLOOKUP(F73,'Meldeliste Schautanz'!$A$20:$F$50,6,FALSE)</f>
        <v>#N/A</v>
      </c>
    </row>
    <row r="74" spans="1:11" x14ac:dyDescent="0.45">
      <c r="A74" s="45"/>
      <c r="B74" s="45"/>
      <c r="C74" s="45"/>
      <c r="D74" s="45"/>
      <c r="E74" s="46" t="str">
        <f>IF(D74="","",IF(D74&gt;=Ausschreibung!$E$23,"Bambini",IF(AND(D74&gt;=Ausschreibung!$D$24,D74&lt;=Ausschreibung!$F$24),"Jugend",IF(AND(D74&gt;=Ausschreibung!$D$25,D74&lt;=Ausschreibung!$F$25),"Junioren","Ü-15"))))</f>
        <v/>
      </c>
      <c r="F74" s="113"/>
      <c r="G74" s="113"/>
      <c r="H74" s="113"/>
      <c r="I74" s="113"/>
      <c r="J74" s="113"/>
      <c r="K74" s="21" t="e">
        <f>VLOOKUP(F74,'Meldeliste Schautanz'!$A$20:$F$50,6,FALSE)</f>
        <v>#N/A</v>
      </c>
    </row>
    <row r="75" spans="1:11" x14ac:dyDescent="0.45">
      <c r="A75" s="45"/>
      <c r="B75" s="45"/>
      <c r="C75" s="45"/>
      <c r="D75" s="45"/>
      <c r="E75" s="46" t="str">
        <f>IF(D75="","",IF(D75&gt;=Ausschreibung!$E$23,"Bambini",IF(AND(D75&gt;=Ausschreibung!$D$24,D75&lt;=Ausschreibung!$F$24),"Jugend",IF(AND(D75&gt;=Ausschreibung!$D$25,D75&lt;=Ausschreibung!$F$25),"Junioren","Ü-15"))))</f>
        <v/>
      </c>
      <c r="F75" s="113"/>
      <c r="G75" s="113"/>
      <c r="H75" s="113"/>
      <c r="I75" s="113"/>
      <c r="J75" s="113"/>
      <c r="K75" s="21" t="e">
        <f>VLOOKUP(F75,'Meldeliste Schautanz'!$A$20:$F$50,6,FALSE)</f>
        <v>#N/A</v>
      </c>
    </row>
    <row r="76" spans="1:11" x14ac:dyDescent="0.45">
      <c r="A76" s="45"/>
      <c r="B76" s="45"/>
      <c r="C76" s="45"/>
      <c r="D76" s="45"/>
      <c r="E76" s="46" t="str">
        <f>IF(D76="","",IF(D76&gt;=Ausschreibung!$E$23,"Bambini",IF(AND(D76&gt;=Ausschreibung!$D$24,D76&lt;=Ausschreibung!$F$24),"Jugend",IF(AND(D76&gt;=Ausschreibung!$D$25,D76&lt;=Ausschreibung!$F$25),"Junioren","Ü-15"))))</f>
        <v/>
      </c>
      <c r="F76" s="113"/>
      <c r="G76" s="113"/>
      <c r="H76" s="113"/>
      <c r="I76" s="113"/>
      <c r="J76" s="113"/>
      <c r="K76" s="21" t="e">
        <f>VLOOKUP(F76,'Meldeliste Schautanz'!$A$20:$F$50,6,FALSE)</f>
        <v>#N/A</v>
      </c>
    </row>
    <row r="77" spans="1:11" x14ac:dyDescent="0.45">
      <c r="A77" s="45"/>
      <c r="B77" s="45"/>
      <c r="C77" s="45"/>
      <c r="D77" s="45"/>
      <c r="E77" s="46" t="str">
        <f>IF(D77="","",IF(D77&gt;=Ausschreibung!$E$23,"Bambini",IF(AND(D77&gt;=Ausschreibung!$D$24,D77&lt;=Ausschreibung!$F$24),"Jugend",IF(AND(D77&gt;=Ausschreibung!$D$25,D77&lt;=Ausschreibung!$F$25),"Junioren","Ü-15"))))</f>
        <v/>
      </c>
      <c r="F77" s="113"/>
      <c r="G77" s="113"/>
      <c r="H77" s="113"/>
      <c r="I77" s="113"/>
      <c r="J77" s="113"/>
      <c r="K77" s="21" t="e">
        <f>VLOOKUP(F77,'Meldeliste Schautanz'!$A$20:$F$50,6,FALSE)</f>
        <v>#N/A</v>
      </c>
    </row>
    <row r="78" spans="1:11" x14ac:dyDescent="0.45">
      <c r="A78" s="45"/>
      <c r="B78" s="45"/>
      <c r="C78" s="45"/>
      <c r="D78" s="45"/>
      <c r="E78" s="46" t="str">
        <f>IF(D78="","",IF(D78&gt;=Ausschreibung!$E$23,"Bambini",IF(AND(D78&gt;=Ausschreibung!$D$24,D78&lt;=Ausschreibung!$F$24),"Jugend",IF(AND(D78&gt;=Ausschreibung!$D$25,D78&lt;=Ausschreibung!$F$25),"Junioren","Ü-15"))))</f>
        <v/>
      </c>
      <c r="F78" s="113"/>
      <c r="G78" s="113"/>
      <c r="H78" s="113"/>
      <c r="I78" s="113"/>
      <c r="J78" s="113"/>
      <c r="K78" s="21" t="e">
        <f>VLOOKUP(F78,'Meldeliste Schautanz'!$A$20:$F$50,6,FALSE)</f>
        <v>#N/A</v>
      </c>
    </row>
    <row r="79" spans="1:11" x14ac:dyDescent="0.45">
      <c r="A79" s="45"/>
      <c r="B79" s="45"/>
      <c r="C79" s="45"/>
      <c r="D79" s="45"/>
      <c r="E79" s="46" t="str">
        <f>IF(D79="","",IF(D79&gt;=Ausschreibung!$E$23,"Bambini",IF(AND(D79&gt;=Ausschreibung!$D$24,D79&lt;=Ausschreibung!$F$24),"Jugend",IF(AND(D79&gt;=Ausschreibung!$D$25,D79&lt;=Ausschreibung!$F$25),"Junioren","Ü-15"))))</f>
        <v/>
      </c>
      <c r="F79" s="113"/>
      <c r="G79" s="113"/>
      <c r="H79" s="113"/>
      <c r="I79" s="113"/>
      <c r="J79" s="113"/>
      <c r="K79" s="21" t="e">
        <f>VLOOKUP(F79,'Meldeliste Schautanz'!$A$20:$F$50,6,FALSE)</f>
        <v>#N/A</v>
      </c>
    </row>
  </sheetData>
  <sheetProtection selectLockedCells="1"/>
  <mergeCells count="72">
    <mergeCell ref="F48:J48"/>
    <mergeCell ref="F49:J49"/>
    <mergeCell ref="F50:J50"/>
    <mergeCell ref="F43:J43"/>
    <mergeCell ref="F44:J44"/>
    <mergeCell ref="F45:J45"/>
    <mergeCell ref="F46:J46"/>
    <mergeCell ref="F47:J47"/>
    <mergeCell ref="F38:J38"/>
    <mergeCell ref="F39:J39"/>
    <mergeCell ref="F40:J40"/>
    <mergeCell ref="F41:J41"/>
    <mergeCell ref="F42:J42"/>
    <mergeCell ref="F33:J33"/>
    <mergeCell ref="F34:J34"/>
    <mergeCell ref="F35:J35"/>
    <mergeCell ref="F36:J36"/>
    <mergeCell ref="F37:J37"/>
    <mergeCell ref="F28:J28"/>
    <mergeCell ref="F29:J29"/>
    <mergeCell ref="F30:J30"/>
    <mergeCell ref="F31:J31"/>
    <mergeCell ref="F32:J32"/>
    <mergeCell ref="F23:J23"/>
    <mergeCell ref="F24:J24"/>
    <mergeCell ref="F25:J25"/>
    <mergeCell ref="F26:J26"/>
    <mergeCell ref="F27:J27"/>
    <mergeCell ref="F19:J19"/>
    <mergeCell ref="F20:J20"/>
    <mergeCell ref="F22:J22"/>
    <mergeCell ref="F21:J21"/>
    <mergeCell ref="B9:C9"/>
    <mergeCell ref="B10:C10"/>
    <mergeCell ref="B11:C11"/>
    <mergeCell ref="B12:C12"/>
    <mergeCell ref="B13:C13"/>
    <mergeCell ref="B8:C8"/>
    <mergeCell ref="A1:C1"/>
    <mergeCell ref="B3:D3"/>
    <mergeCell ref="B4:D4"/>
    <mergeCell ref="B5:D5"/>
    <mergeCell ref="B7:C7"/>
    <mergeCell ref="F51:J51"/>
    <mergeCell ref="F52:J52"/>
    <mergeCell ref="F53:J53"/>
    <mergeCell ref="F54:J54"/>
    <mergeCell ref="F55:J55"/>
    <mergeCell ref="F56:J56"/>
    <mergeCell ref="F57:J57"/>
    <mergeCell ref="F58:J58"/>
    <mergeCell ref="F59:J59"/>
    <mergeCell ref="F60:J60"/>
    <mergeCell ref="F61:J61"/>
    <mergeCell ref="F62:J62"/>
    <mergeCell ref="F63:J63"/>
    <mergeCell ref="F64:J64"/>
    <mergeCell ref="F65:J65"/>
    <mergeCell ref="F66:J66"/>
    <mergeCell ref="F67:J67"/>
    <mergeCell ref="F68:J68"/>
    <mergeCell ref="F69:J69"/>
    <mergeCell ref="F70:J70"/>
    <mergeCell ref="F76:J76"/>
    <mergeCell ref="F77:J77"/>
    <mergeCell ref="F78:J78"/>
    <mergeCell ref="F79:J79"/>
    <mergeCell ref="F71:J71"/>
    <mergeCell ref="F72:J72"/>
    <mergeCell ref="F73:J73"/>
    <mergeCell ref="F74:J74"/>
    <mergeCell ref="F75:J75"/>
  </mergeCells>
  <conditionalFormatting sqref="E20">
    <cfRule type="cellIs" dxfId="31" priority="1" operator="notEqual">
      <formula>$K$20</formula>
    </cfRule>
  </conditionalFormatting>
  <conditionalFormatting sqref="E20:E79">
    <cfRule type="cellIs" dxfId="30" priority="2" operator="equal">
      <formula>""</formula>
    </cfRule>
  </conditionalFormatting>
  <conditionalFormatting sqref="E21">
    <cfRule type="cellIs" dxfId="29" priority="34" operator="notEqual">
      <formula>$K$21</formula>
    </cfRule>
  </conditionalFormatting>
  <conditionalFormatting sqref="E22">
    <cfRule type="cellIs" dxfId="28" priority="33" operator="notEqual">
      <formula>$K$22</formula>
    </cfRule>
  </conditionalFormatting>
  <conditionalFormatting sqref="E23">
    <cfRule type="cellIs" dxfId="27" priority="32" operator="notEqual">
      <formula>$K$23</formula>
    </cfRule>
  </conditionalFormatting>
  <conditionalFormatting sqref="E24">
    <cfRule type="cellIs" dxfId="26" priority="31" operator="notEqual">
      <formula>$K$24</formula>
    </cfRule>
  </conditionalFormatting>
  <conditionalFormatting sqref="E25">
    <cfRule type="cellIs" dxfId="25" priority="30" operator="notEqual">
      <formula>$K$25</formula>
    </cfRule>
  </conditionalFormatting>
  <conditionalFormatting sqref="E26">
    <cfRule type="cellIs" dxfId="24" priority="28" operator="notEqual">
      <formula>$K$26</formula>
    </cfRule>
  </conditionalFormatting>
  <conditionalFormatting sqref="E27">
    <cfRule type="cellIs" dxfId="23" priority="27" operator="notEqual">
      <formula>$K$27</formula>
    </cfRule>
  </conditionalFormatting>
  <conditionalFormatting sqref="E28">
    <cfRule type="cellIs" dxfId="22" priority="26" operator="notEqual">
      <formula>$K$28</formula>
    </cfRule>
  </conditionalFormatting>
  <conditionalFormatting sqref="E29">
    <cfRule type="cellIs" dxfId="21" priority="24" operator="notEqual">
      <formula>$K$29</formula>
    </cfRule>
  </conditionalFormatting>
  <conditionalFormatting sqref="E30">
    <cfRule type="cellIs" dxfId="20" priority="23" operator="notEqual">
      <formula>$K$30</formula>
    </cfRule>
  </conditionalFormatting>
  <conditionalFormatting sqref="E31">
    <cfRule type="cellIs" dxfId="19" priority="22" operator="notEqual">
      <formula>$K$31</formula>
    </cfRule>
  </conditionalFormatting>
  <conditionalFormatting sqref="E32">
    <cfRule type="cellIs" dxfId="18" priority="21" operator="notEqual">
      <formula>$K$32</formula>
    </cfRule>
  </conditionalFormatting>
  <conditionalFormatting sqref="E33">
    <cfRule type="cellIs" dxfId="17" priority="20" operator="notEqual">
      <formula>$K$33</formula>
    </cfRule>
  </conditionalFormatting>
  <conditionalFormatting sqref="E34">
    <cfRule type="cellIs" dxfId="16" priority="19" operator="notEqual">
      <formula>$K$34</formula>
    </cfRule>
  </conditionalFormatting>
  <conditionalFormatting sqref="E35">
    <cfRule type="cellIs" dxfId="15" priority="18" operator="notEqual">
      <formula>$K$35</formula>
    </cfRule>
  </conditionalFormatting>
  <conditionalFormatting sqref="E36">
    <cfRule type="cellIs" dxfId="14" priority="17" operator="notEqual">
      <formula>$K$36</formula>
    </cfRule>
  </conditionalFormatting>
  <conditionalFormatting sqref="E37">
    <cfRule type="cellIs" dxfId="13" priority="16" operator="notEqual">
      <formula>$K$37</formula>
    </cfRule>
  </conditionalFormatting>
  <conditionalFormatting sqref="E38">
    <cfRule type="cellIs" dxfId="12" priority="15" operator="notEqual">
      <formula>$K$38</formula>
    </cfRule>
  </conditionalFormatting>
  <conditionalFormatting sqref="E39">
    <cfRule type="cellIs" dxfId="11" priority="14" operator="notEqual">
      <formula>$K$39</formula>
    </cfRule>
  </conditionalFormatting>
  <conditionalFormatting sqref="E40">
    <cfRule type="cellIs" dxfId="10" priority="13" operator="notEqual">
      <formula>$K$40</formula>
    </cfRule>
  </conditionalFormatting>
  <conditionalFormatting sqref="E41">
    <cfRule type="cellIs" dxfId="9" priority="12" operator="notEqual">
      <formula>$K$41</formula>
    </cfRule>
  </conditionalFormatting>
  <conditionalFormatting sqref="E42">
    <cfRule type="cellIs" dxfId="8" priority="11" operator="notEqual">
      <formula>$K$42</formula>
    </cfRule>
  </conditionalFormatting>
  <conditionalFormatting sqref="E43">
    <cfRule type="cellIs" dxfId="7" priority="10" operator="notEqual">
      <formula>$K$43</formula>
    </cfRule>
  </conditionalFormatting>
  <conditionalFormatting sqref="E44">
    <cfRule type="cellIs" dxfId="6" priority="9" operator="notEqual">
      <formula>$K$44</formula>
    </cfRule>
  </conditionalFormatting>
  <conditionalFormatting sqref="E45">
    <cfRule type="cellIs" dxfId="5" priority="8" operator="notEqual">
      <formula>$K$45</formula>
    </cfRule>
  </conditionalFormatting>
  <conditionalFormatting sqref="E46">
    <cfRule type="cellIs" dxfId="4" priority="7" operator="notEqual">
      <formula>$K$46</formula>
    </cfRule>
  </conditionalFormatting>
  <conditionalFormatting sqref="E47">
    <cfRule type="cellIs" dxfId="3" priority="6" operator="notEqual">
      <formula>$K$47</formula>
    </cfRule>
  </conditionalFormatting>
  <conditionalFormatting sqref="E48">
    <cfRule type="cellIs" dxfId="2" priority="5" operator="notEqual">
      <formula>$K$48</formula>
    </cfRule>
  </conditionalFormatting>
  <conditionalFormatting sqref="E49">
    <cfRule type="cellIs" dxfId="1" priority="4" operator="notEqual">
      <formula>$K$49</formula>
    </cfRule>
  </conditionalFormatting>
  <conditionalFormatting sqref="E50:E79">
    <cfRule type="cellIs" dxfId="0" priority="3" operator="notEqual">
      <formula>$K$50</formula>
    </cfRule>
  </conditionalFormatting>
  <dataValidations count="1">
    <dataValidation type="list" allowBlank="1" showInputMessage="1" showErrorMessage="1" sqref="A20:A79" xr:uid="{9A4E8685-ED86-48EB-A6DC-A1B20F866E4F}">
      <formula1>"Ja,Nein,beantragt"</formula1>
    </dataValidation>
  </dataValidations>
  <pageMargins left="0.7" right="0.7" top="0.78740157499999996" bottom="0.78740157499999996" header="0.3" footer="0.3"/>
  <pageSetup paperSize="9" orientation="portrait" horizontalDpi="0" verticalDpi="0" r:id="rId1"/>
  <extLst>
    <ext xmlns:x14="http://schemas.microsoft.com/office/spreadsheetml/2009/9/main" uri="{CCE6A557-97BC-4b89-ADB6-D9C93CAAB3DF}">
      <x14:dataValidations xmlns:xm="http://schemas.microsoft.com/office/excel/2006/main" count="1">
        <x14:dataValidation type="list" allowBlank="1" showInputMessage="1" showErrorMessage="1" promptTitle="Auswahl" prompt="Bitte hier nach oben scrollen um die jeweilige Gruppe auszuwählen" xr:uid="{7A76BE8A-6BA2-480A-A153-4748F431796F}">
          <x14:formula1>
            <xm:f>'Meldeliste Schautanz'!$M$20:$M$50</xm:f>
          </x14:formula1>
          <xm:sqref>F20:J79</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10.xml.rels><?xml version="1.0" encoding="UTF-8" standalone="yes"?>
<Relationships xmlns="http://schemas.openxmlformats.org/package/2006/relationships"><Relationship Id="rId1" Type="http://schemas.openxmlformats.org/officeDocument/2006/relationships/customXmlProps" Target="itemProps10.xml"/></Relationships>
</file>

<file path=customXml/_rels/item11.xml.rels><?xml version="1.0" encoding="UTF-8" standalone="yes"?>
<Relationships xmlns="http://schemas.openxmlformats.org/package/2006/relationships"><Relationship Id="rId1" Type="http://schemas.openxmlformats.org/officeDocument/2006/relationships/customXmlProps" Target="itemProps11.xml"/></Relationships>
</file>

<file path=customXml/_rels/item12.xml.rels><?xml version="1.0" encoding="UTF-8" standalone="yes"?>
<Relationships xmlns="http://schemas.openxmlformats.org/package/2006/relationships"><Relationship Id="rId1" Type="http://schemas.openxmlformats.org/officeDocument/2006/relationships/customXmlProps" Target="itemProps12.xml"/></Relationships>
</file>

<file path=customXml/_rels/item13.xml.rels><?xml version="1.0" encoding="UTF-8" standalone="yes"?>
<Relationships xmlns="http://schemas.openxmlformats.org/package/2006/relationships"><Relationship Id="rId1" Type="http://schemas.openxmlformats.org/officeDocument/2006/relationships/customXmlProps" Target="itemProps13.xml"/></Relationships>
</file>

<file path=customXml/_rels/item14.xml.rels><?xml version="1.0" encoding="UTF-8" standalone="yes"?>
<Relationships xmlns="http://schemas.openxmlformats.org/package/2006/relationships"><Relationship Id="rId1" Type="http://schemas.openxmlformats.org/officeDocument/2006/relationships/customXmlProps" Target="itemProps14.xml"/></Relationships>
</file>

<file path=customXml/_rels/item15.xml.rels><?xml version="1.0" encoding="UTF-8" standalone="yes"?>
<Relationships xmlns="http://schemas.openxmlformats.org/package/2006/relationships"><Relationship Id="rId1" Type="http://schemas.openxmlformats.org/officeDocument/2006/relationships/customXmlProps" Target="itemProps15.xml"/></Relationships>
</file>

<file path=customXml/_rels/item16.xml.rels><?xml version="1.0" encoding="UTF-8" standalone="yes"?>
<Relationships xmlns="http://schemas.openxmlformats.org/package/2006/relationships"><Relationship Id="rId1" Type="http://schemas.openxmlformats.org/officeDocument/2006/relationships/customXmlProps" Target="itemProps16.xml"/></Relationships>
</file>

<file path=customXml/_rels/item17.xml.rels><?xml version="1.0" encoding="UTF-8" standalone="yes"?>
<Relationships xmlns="http://schemas.openxmlformats.org/package/2006/relationships"><Relationship Id="rId1" Type="http://schemas.openxmlformats.org/officeDocument/2006/relationships/customXmlProps" Target="itemProps17.xml"/></Relationships>
</file>

<file path=customXml/_rels/item18.xml.rels><?xml version="1.0" encoding="UTF-8" standalone="yes"?>
<Relationships xmlns="http://schemas.openxmlformats.org/package/2006/relationships"><Relationship Id="rId1" Type="http://schemas.openxmlformats.org/officeDocument/2006/relationships/customXmlProps" Target="itemProps18.xml"/></Relationships>
</file>

<file path=customXml/_rels/item19.xml.rels><?xml version="1.0" encoding="UTF-8" standalone="yes"?>
<Relationships xmlns="http://schemas.openxmlformats.org/package/2006/relationships"><Relationship Id="rId1" Type="http://schemas.openxmlformats.org/officeDocument/2006/relationships/customXmlProps" Target="itemProps19.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_rels/item8.xml.rels><?xml version="1.0" encoding="UTF-8" standalone="yes"?>
<Relationships xmlns="http://schemas.openxmlformats.org/package/2006/relationships"><Relationship Id="rId1" Type="http://schemas.openxmlformats.org/officeDocument/2006/relationships/customXmlProps" Target="itemProps8.xml"/></Relationships>
</file>

<file path=customXml/_rels/item9.xml.rels><?xml version="1.0" encoding="UTF-8" standalone="yes"?>
<Relationships xmlns="http://schemas.openxmlformats.org/package/2006/relationships"><Relationship Id="rId1" Type="http://schemas.openxmlformats.org/officeDocument/2006/relationships/customXmlProps" Target="itemProps9.xml"/></Relationships>
</file>

<file path=customXml/item1.xml>��< ? x m l   v e r s i o n = " 1 . 0 "   e n c o d i n g = " U T F - 1 6 " ? > < G e m i n i   x m l n s = " h t t p : / / g e m i n i / p i v o t c u s t o m i z a t i o n / T a b l e W i d g e t " > < C u s t o m C o n t e n t > < ! [ C D A T A [ < A r r a y O f D i a g r a m M a n a g e r . S e r i a l i z a b l e D i a g r a m   x m l n s = " h t t p : / / s c h e m a s . d a t a c o n t r a c t . o r g / 2 0 0 4 / 0 7 / M i c r o s o f t . A n a l y s i s S e r v i c e s . C o m m o n "   x m l n s : i = " h t t p : / / w w w . w 3 . o r g / 2 0 0 1 / X M L S c h e m a - i n s t a n c e " > < D i a g r a m M a n a g e r . S e r i a l i z a b l e D i a g r a m > < A d a p t e r   i : t y p e = " T a b l e W i d g e t V i e w M o d e l S a n d b o x A d a p t e r " > < T a b l e N a m e > T a b e l l e 1 < / 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 T a b e l l e 1 < / 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 C o l u m n s \ S p a l t e 1 < / K e y > < / a : K e y > < a : V a l u e   i : t y p e = " T a b l e W i d g e t B a s e V i e w S t a t e " / > < / a : K e y V a l u e O f D i a g r a m O b j e c t K e y a n y T y p e z b w N T n L X > < a : K e y V a l u e O f D i a g r a m O b j e c t K e y a n y T y p e z b w N T n L X > < a : K e y > < K e y > C o l u m n s \ S p a l t e 2 < / K e y > < / a : K e y > < a : V a l u e   i : t y p e = " T a b l e W i d g e t B a s e V i e w S t a t e " / > < / a : K e y V a l u e O f D i a g r a m O b j e c t K e y a n y T y p e z b w N T n L X > < a : K e y V a l u e O f D i a g r a m O b j e c t K e y a n y T y p e z b w N T n L X > < a : K e y > < K e y > C o l u m n s \ S p a l t e 3 < / K e y > < / a : K e y > < a : V a l u e   i : t y p e = " T a b l e W i d g e t B a s e V i e w S t a t e " / > < / a : K e y V a l u e O f D i a g r a m O b j e c t K e y a n y T y p e z b w N T n L X > < a : K e y V a l u e O f D i a g r a m O b j e c t K e y a n y T y p e z b w N T n L X > < a : K e y > < K e y > C o l u m n s \ S p a l t e 4 < / K e y > < / a : K e y > < a : V a l u e   i : t y p e = " T a b l e W i d g e t B a s e V i e w S t a t e " / > < / a : K e y V a l u e O f D i a g r a m O b j e c t K e y a n y T y p e z b w N T n L X > < a : K e y V a l u e O f D i a g r a m O b j e c t K e y a n y T y p e z b w N T n L X > < a : K e y > < K e y > C o l u m n s \ S p a l t e 5 < / K e y > < / a : K e y > < a : V a l u e   i : t y p e = " T a b l e W i d g e t B a s e V i e w S t a t e " / > < / a : K e y V a l u e O f D i a g r a m O b j e c t K e y a n y T y p e z b w N T n L X > < a : K e y V a l u e O f D i a g r a m O b j e c t K e y a n y T y p e z b w N T n L X > < a : K e y > < K e y > C o l u m n s \ S p a l t e 6 < / K e y > < / a : K e y > < a : V a l u e   i : t y p e = " T a b l e W i d g e t B a s e V i e w S t a t e " / > < / a : K e y V a l u e O f D i a g r a m O b j e c t K e y a n y T y p e z b w N T n L X > < a : K e y V a l u e O f D i a g r a m O b j e c t K e y a n y T y p e z b w N T n L X > < a : K e y > < K e y > C o l u m n s \ S p a l t e 7 < / K e y > < / a : K e y > < a : V a l u e   i : t y p e = " T a b l e W i d g e t B a s e V i e w S t a t e " / > < / a : K e y V a l u e O f D i a g r a m O b j e c t K e y a n y T y p e z b w N T n L X > < a : K e y V a l u e O f D i a g r a m O b j e c t K e y a n y T y p e z b w N T n L X > < a : K e y > < K e y > C o l u m n s \     < / K e y > < / a : K e y > < a : V a l u e   i : t y p e = " T a b l e W i d g e t B a s e V i e w S t a t e " / > < / a : K e y V a l u e O f D i a g r a m O b j e c t K e y a n y T y p e z b w N T n L X > < / V i e w S t a t e s > < / D i a g r a m M a n a g e r . S e r i a l i z a b l e D i a g r a m > < / A r r a y O f D i a g r a m M a n a g e r . S e r i a l i z a b l e D i a g r a m > ] ] > < / C u s t o m C o n t e n t > < / G e m i n i > 
</file>

<file path=customXml/item10.xml>��< ? x m l   v e r s i o n = " 1 . 0 "   e n c o d i n g = " U T F - 1 6 " ? > < G e m i n i   x m l n s = " h t t p : / / g e m i n i / p i v o t c u s t o m i z a t i o n / C l i e n t W i n d o w X M L " > < C u s t o m C o n t e n t > < ! [ C D A T A [ T a b e l l e 1 ] ] > < / C u s t o m C o n t e n t > < / G e m i n i > 
</file>

<file path=customXml/item11.xml>��< ? x m l   v e r s i o n = " 1 . 0 "   e n c o d i n g = " U T F - 1 6 " ? > < G e m i n i   x m l n s = " h t t p : / / g e m i n i / p i v o t c u s t o m i z a t i o n / T a b l e O r d e r " > < C u s t o m C o n t e n t > < ! [ C D A T A [ T a b e l l e 1 ] ] > < / C u s t o m C o n t e n t > < / G e m i n i > 
</file>

<file path=customXml/item12.xml>��< ? x m l   v e r s i o n = " 1 . 0 "   e n c o d i n g = " U T F - 1 6 " ? > < G e m i n i   x m l n s = " h t t p : / / g e m i n i / p i v o t c u s t o m i z a t i o n / L i n k e d T a b l e U p d a t e M o d e " > < C u s t o m C o n t e n t > < ! [ C D A T A [ T r u e ] ] > < / C u s t o m C o n t e n t > < / G e m i n i > 
</file>

<file path=customXml/item13.xml>��< ? x m l   v e r s i o n = " 1 . 0 "   e n c o d i n g = " U T F - 1 6 " ? > < G e m i n i   x m l n s = " h t t p : / / g e m i n i / p i v o t c u s t o m i z a t i o n / F o r m u l a B a r S t a t e " > < C u s t o m C o n t e n t > < ! [ C D A T A [ < S a n d b o x E d i t o r . F o r m u l a B a r S t a t e   x m l n s = " h t t p : / / s c h e m a s . d a t a c o n t r a c t . o r g / 2 0 0 4 / 0 7 / M i c r o s o f t . A n a l y s i s S e r v i c e s . C o m m o n "   x m l n s : i = " h t t p : / / w w w . w 3 . o r g / 2 0 0 1 / X M L S c h e m a - i n s t a n c e " > < H e i g h t > 2 2 < / H e i g h t > < / S a n d b o x E d i t o r . F o r m u l a B a r S t a t e > ] ] > < / C u s t o m C o n t e n t > < / G e m i n i > 
</file>

<file path=customXml/item14.xml><?xml version="1.0" encoding="utf-8"?>
<?mso-contentType ?>
<FormTemplates xmlns="http://schemas.microsoft.com/sharepoint/v3/contenttype/forms">
  <Display>DocumentLibraryForm</Display>
  <Edit>DocumentLibraryForm</Edit>
  <New>DocumentLibraryForm</New>
</FormTemplates>
</file>

<file path=customXml/item15.xml>��< ? x m l   v e r s i o n = " 1 . 0 "   e n c o d i n g = " U T F - 1 6 " ? > < G e m i n i   x m l n s = " h t t p : / / g e m i n i / p i v o t c u s t o m i z a t i o n / M e a s u r e G r i d S t a t e " > < C u s t o m C o n t e n t > < ! [ C D A T A [ < A r r a y O f K e y V a l u e O f s t r i n g S a n d b o x E d i t o r . M e a s u r e G r i d S t a t e S c d E 3 5 R y   x m l n s = " h t t p : / / s c h e m a s . m i c r o s o f t . c o m / 2 0 0 3 / 1 0 / S e r i a l i z a t i o n / A r r a y s "   x m l n s : i = " h t t p : / / w w w . w 3 . o r g / 2 0 0 1 / X M L S c h e m a - i n s t a n c e " > < K e y V a l u e O f s t r i n g S a n d b o x E d i t o r . M e a s u r e G r i d S t a t e S c d E 3 5 R y > < K e y > T a b e l l e 1 < / K e y > < V a l u e   x m l n s : a = " h t t p : / / s c h e m a s . d a t a c o n t r a c t . o r g / 2 0 0 4 / 0 7 / M i c r o s o f t . A n a l y s i s S e r v i c e s . C o m m o n " > < a : H a s F o c u s > f a l s e < / a : H a s F o c u s > < a : S i z e A t D p i 9 6 > 1 1 3 < / a : S i z e A t D p i 9 6 > < a : V i s i b l e > t r u e < / a : V i s i b l e > < / V a l u e > < / K e y V a l u e O f s t r i n g S a n d b o x E d i t o r . M e a s u r e G r i d S t a t e S c d E 3 5 R y > < / A r r a y O f K e y V a l u e O f s t r i n g S a n d b o x E d i t o r . M e a s u r e G r i d S t a t e S c d E 3 5 R y > ] ] > < / C u s t o m C o n t e n t > < / G e m i n i > 
</file>

<file path=customXml/item16.xml>��< ? x m l   v e r s i o n = " 1 . 0 "   e n c o d i n g = " U T F - 1 6 " ? > < G e m i n i   x m l n s = " h t t p : / / g e m i n i / p i v o t c u s t o m i z a t i o n / S h o w H i d d e n " > < C u s t o m C o n t e n t > < ! [ C D A T A [ T r u e ] ] > < / C u s t o m C o n t e n t > < / G e m i n i > 
</file>

<file path=customXml/item17.xml><?xml version="1.0" encoding="utf-8"?>
<ct:contentTypeSchema xmlns:ct="http://schemas.microsoft.com/office/2006/metadata/contentType" xmlns:ma="http://schemas.microsoft.com/office/2006/metadata/properties/metaAttributes" ct:_="" ma:_="" ma:contentTypeName="Dokument" ma:contentTypeID="0x010100107002C214C10B478131BBC3E6E1FCD4" ma:contentTypeVersion="8" ma:contentTypeDescription="Ein neues Dokument erstellen." ma:contentTypeScope="" ma:versionID="8180582c081d435a2254c9cc407e9ceb">
  <xsd:schema xmlns:xsd="http://www.w3.org/2001/XMLSchema" xmlns:xs="http://www.w3.org/2001/XMLSchema" xmlns:p="http://schemas.microsoft.com/office/2006/metadata/properties" xmlns:ns3="2c15503f-8b5f-442c-8d0f-664b808b3b76" xmlns:ns4="6aef4575-a00d-4069-bb46-18492a3765e7" targetNamespace="http://schemas.microsoft.com/office/2006/metadata/properties" ma:root="true" ma:fieldsID="4dcd7f90a5c8fb8e082bf9bc3481a2d7" ns3:_="" ns4:_="">
    <xsd:import namespace="2c15503f-8b5f-442c-8d0f-664b808b3b76"/>
    <xsd:import namespace="6aef4575-a00d-4069-bb46-18492a3765e7"/>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3:_activity"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c15503f-8b5f-442c-8d0f-664b808b3b7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_activity" ma:index="12" nillable="true" ma:displayName="_activity" ma:hidden="true" ma:internalName="_activity">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ef4575-a00d-4069-bb46-18492a3765e7" elementFormDefault="qualified">
    <xsd:import namespace="http://schemas.microsoft.com/office/2006/documentManagement/types"/>
    <xsd:import namespace="http://schemas.microsoft.com/office/infopath/2007/PartnerControls"/>
    <xsd:element name="SharedWithUsers" ma:index="13"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Freigegeben für - Details" ma:internalName="SharedWithDetails" ma:readOnly="true">
      <xsd:simpleType>
        <xsd:restriction base="dms:Note">
          <xsd:maxLength value="255"/>
        </xsd:restriction>
      </xsd:simpleType>
    </xsd:element>
    <xsd:element name="SharingHintHash" ma:index="15" nillable="true" ma:displayName="Freigabehinweis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18.xml>��< ? x m l   v e r s i o n = " 1 . 0 "   e n c o d i n g = " U T F - 1 6 " ? > < G e m i n i   x m l n s = " h t t p : / / g e m i n i / p i v o t c u s t o m i z a t i o n / R e l a t i o n s h i p A u t o D e t e c t i o n E n a b l e d " > < C u s t o m C o n t e n t > < ! [ C D A T A [ T r u e ] ] > < / C u s t o m C o n t e n t > < / G e m i n i > 
</file>

<file path=customXml/item19.xml>��< ? x m l   v e r s i o n = " 1 . 0 "   e n c o d i n g = " U T F - 1 6 " ? > < G e m i n i   x m l n s = " h t t p : / / g e m i n i / p i v o t c u s t o m i z a t i o n / I s S a n d b o x E m b e d d e d " > < C u s t o m C o n t e n t > < ! [ C D A T A [ y e s ] ] > < / C u s t o m C o n t e n t > < / G e m i n i > 
</file>

<file path=customXml/item2.xml>��< ? x m l   v e r s i o n = " 1 . 0 "   e n c o d i n g = " U T F - 1 6 " ? > < G e m i n i   x m l n s = " h t t p : / / g e m i n i / p i v o t c u s t o m i z a t i o n / T a b l e X M L _ T a b e l l e 1 " > < C u s t o m C o n t e n t > < ! [ C D A T A [ < T a b l e W i d g e t G r i d S e r i a l i z a t i o n   x m l n s : x s d = " h t t p : / / w w w . w 3 . o r g / 2 0 0 1 / X M L S c h e m a "   x m l n s : x s i = " h t t p : / / w w w . w 3 . o r g / 2 0 0 1 / X M L S c h e m a - i n s t a n c e " > < C o l u m n S u g g e s t e d T y p e   / > < C o l u m n F o r m a t   / > < C o l u m n A c c u r a c y   / > < C o l u m n C u r r e n c y S y m b o l   / > < C o l u m n P o s i t i v e P a t t e r n   / > < C o l u m n N e g a t i v e P a t t e r n   / > < C o l u m n W i d t h s > < i t e m > < k e y > < s t r i n g > S p a l t e 1 < / s t r i n g > < / k e y > < v a l u e > < i n t > 8 2 < / i n t > < / v a l u e > < / i t e m > < i t e m > < k e y > < s t r i n g > S p a l t e 2 < / s t r i n g > < / k e y > < v a l u e > < i n t > 8 2 < / i n t > < / v a l u e > < / i t e m > < i t e m > < k e y > < s t r i n g > S p a l t e 3 < / s t r i n g > < / k e y > < v a l u e > < i n t > 8 2 < / i n t > < / v a l u e > < / i t e m > < i t e m > < k e y > < s t r i n g > S p a l t e 4 < / s t r i n g > < / k e y > < v a l u e > < i n t > 8 2 < / i n t > < / v a l u e > < / i t e m > < i t e m > < k e y > < s t r i n g > S p a l t e 5 < / s t r i n g > < / k e y > < v a l u e > < i n t > 8 2 < / i n t > < / v a l u e > < / i t e m > < i t e m > < k e y > < s t r i n g > S p a l t e 6 < / s t r i n g > < / k e y > < v a l u e > < i n t > 8 2 < / i n t > < / v a l u e > < / i t e m > < i t e m > < k e y > < s t r i n g > S p a l t e 7 < / s t r i n g > < / k e y > < v a l u e > < i n t > 8 2 < / i n t > < / v a l u e > < / i t e m > < / C o l u m n W i d t h s > < C o l u m n D i s p l a y I n d e x > < i t e m > < k e y > < s t r i n g > S p a l t e 1 < / s t r i n g > < / k e y > < v a l u e > < i n t > 0 < / i n t > < / v a l u e > < / i t e m > < i t e m > < k e y > < s t r i n g > S p a l t e 2 < / s t r i n g > < / k e y > < v a l u e > < i n t > 1 < / i n t > < / v a l u e > < / i t e m > < i t e m > < k e y > < s t r i n g > S p a l t e 3 < / s t r i n g > < / k e y > < v a l u e > < i n t > 2 < / i n t > < / v a l u e > < / i t e m > < i t e m > < k e y > < s t r i n g > S p a l t e 4 < / s t r i n g > < / k e y > < v a l u e > < i n t > 3 < / i n t > < / v a l u e > < / i t e m > < i t e m > < k e y > < s t r i n g > S p a l t e 5 < / s t r i n g > < / k e y > < v a l u e > < i n t > 4 < / i n t > < / v a l u e > < / i t e m > < i t e m > < k e y > < s t r i n g > S p a l t e 6 < / s t r i n g > < / k e y > < v a l u e > < i n t > 5 < / i n t > < / v a l u e > < / i t e m > < i t e m > < k e y > < s t r i n g > S p a l t e 7 < / s t r i n g > < / k e y > < v a l u e > < i n t > 6 < / i n t > < / v a l u e > < / i t e m > < / C o l u m n D i s p l a y I n d e x > < C o l u m n F r o z e n   / > < C o l u m n C h e c k e d   / > < C o l u m n F i l t e r   / > < S e l e c t i o n F i l t e r   / > < F i l t e r P a r a m e t e r s   / > < I s S o r t D e s c e n d i n g > f a l s e < / I s S o r t D e s c e n d i n g > < / T a b l e W i d g e t G r i d S e r i a l i z a t i o n > ] ] > < / C u s t o m C o n t e n t > < / G e m i n i > 
</file>

<file path=customXml/item3.xml>��< ? x m l   v e r s i o n = " 1 . 0 "   e n c o d i n g = " U T F - 1 6 " ? > < G e m i n i   x m l n s = " h t t p : / / g e m i n i / p i v o t c u s t o m i z a t i o n / M a n u a l C a l c M o d e " > < C u s t o m C o n t e n t > < ! [ C D A T A [ F a l s e ] ] > < / C u s t o m C o n t e n t > < / G e m i n i > 
</file>

<file path=customXml/item4.xml>��< ? x m l   v e r s i o n = " 1 . 0 "   e n c o d i n g = " U T F - 1 6 " ? > < G e m i n i   x m l n s = " h t t p : / / g e m i n i / p i v o t c u s t o m i z a t i o n / D i a g r a m s " > < C u s t o m C o n t e n t > < ! [ C D A T A [ < A r r a y O f D i a g r a m M a n a g e r . S e r i a l i z a b l e D i a g r a m   x m l n s = " h t t p : / / s c h e m a s . d a t a c o n t r a c t . o r g / 2 0 0 4 / 0 7 / M i c r o s o f t . A n a l y s i s S e r v i c e s . C o m m o n "   x m l n s : i = " h t t p : / / w w w . w 3 . o r g / 2 0 0 1 / X M L S c h e m a - i n s t a n c e " > < D i a g r a m M a n a g e r . S e r i a l i z a b l e D i a g r a m > < A d a p t e r   i : t y p e = " M e a s u r e D i a g r a m S a n d b o x A d a p t e r " > < T a b l e N a m e > T a b e l l e 1 < / 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 T a b e l l e 1 < / 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 C o l u m n s \ S p a l t e 1 < / K e y > < / D i a g r a m O b j e c t K e y > < D i a g r a m O b j e c t K e y > < K e y > C o l u m n s \ S p a l t e 2 < / K e y > < / D i a g r a m O b j e c t K e y > < D i a g r a m O b j e c t K e y > < K e y > C o l u m n s \ S p a l t e 3 < / K e y > < / D i a g r a m O b j e c t K e y > < D i a g r a m O b j e c t K e y > < K e y > C o l u m n s \ S p a l t e 4 < / K e y > < / D i a g r a m O b j e c t K e y > < D i a g r a m O b j e c t K e y > < K e y > C o l u m n s \ S p a l t e 5 < / K e y > < / D i a g r a m O b j e c t K e y > < D i a g r a m O b j e c t K e y > < K e y > C o l u m n s \ S p a l t e 6 < / K e y > < / D i a g r a m O b j e c t K e y > < D i a g r a m O b j e c t K e y > < K e y > C o l u m n s \ S p a l t e 7 < / 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F o c u s C o l u m n > - 1 < / F o c u s C o l u m n > < F o c u s R o w > - 1 < / F o c u s R o w > < S e l e c t i o n E n d C o l u m n > - 1 < / S e l e c t i o n E n d C o l u m n > < S e l e c t i o n E n d R o w > - 1 < / S e l e c t i o n E n d R o w > < S e l e c t i o n S t a r t C o l u m n > - 1 < / S e l e c t i o n S t a r t C o l u m n > < S e l e c t i o n S t a r t R o w > - 1 < / S e l e c t i o n S t a r t R o w > < 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 C o l u m n s \ S p a l t e 1 < / K e y > < / a : K e y > < a : V a l u e   i : t y p e = " M e a s u r e G r i d N o d e V i e w S t a t e " > < L a y e d O u t > t r u e < / L a y e d O u t > < / a : V a l u e > < / a : K e y V a l u e O f D i a g r a m O b j e c t K e y a n y T y p e z b w N T n L X > < a : K e y V a l u e O f D i a g r a m O b j e c t K e y a n y T y p e z b w N T n L X > < a : K e y > < K e y > C o l u m n s \ S p a l t e 2 < / K e y > < / a : K e y > < a : V a l u e   i : t y p e = " M e a s u r e G r i d N o d e V i e w S t a t e " > < C o l u m n > 1 < / C o l u m n > < L a y e d O u t > t r u e < / L a y e d O u t > < / a : V a l u e > < / a : K e y V a l u e O f D i a g r a m O b j e c t K e y a n y T y p e z b w N T n L X > < a : K e y V a l u e O f D i a g r a m O b j e c t K e y a n y T y p e z b w N T n L X > < a : K e y > < K e y > C o l u m n s \ S p a l t e 3 < / K e y > < / a : K e y > < a : V a l u e   i : t y p e = " M e a s u r e G r i d N o d e V i e w S t a t e " > < C o l u m n > 2 < / C o l u m n > < L a y e d O u t > t r u e < / L a y e d O u t > < / a : V a l u e > < / a : K e y V a l u e O f D i a g r a m O b j e c t K e y a n y T y p e z b w N T n L X > < a : K e y V a l u e O f D i a g r a m O b j e c t K e y a n y T y p e z b w N T n L X > < a : K e y > < K e y > C o l u m n s \ S p a l t e 4 < / K e y > < / a : K e y > < a : V a l u e   i : t y p e = " M e a s u r e G r i d N o d e V i e w S t a t e " > < C o l u m n > 3 < / C o l u m n > < L a y e d O u t > t r u e < / L a y e d O u t > < / a : V a l u e > < / a : K e y V a l u e O f D i a g r a m O b j e c t K e y a n y T y p e z b w N T n L X > < a : K e y V a l u e O f D i a g r a m O b j e c t K e y a n y T y p e z b w N T n L X > < a : K e y > < K e y > C o l u m n s \ S p a l t e 5 < / K e y > < / a : K e y > < a : V a l u e   i : t y p e = " M e a s u r e G r i d N o d e V i e w S t a t e " > < C o l u m n > 4 < / C o l u m n > < L a y e d O u t > t r u e < / L a y e d O u t > < / a : V a l u e > < / a : K e y V a l u e O f D i a g r a m O b j e c t K e y a n y T y p e z b w N T n L X > < a : K e y V a l u e O f D i a g r a m O b j e c t K e y a n y T y p e z b w N T n L X > < a : K e y > < K e y > C o l u m n s \ S p a l t e 6 < / K e y > < / a : K e y > < a : V a l u e   i : t y p e = " M e a s u r e G r i d N o d e V i e w S t a t e " > < C o l u m n > 5 < / C o l u m n > < L a y e d O u t > t r u e < / L a y e d O u t > < / a : V a l u e > < / a : K e y V a l u e O f D i a g r a m O b j e c t K e y a n y T y p e z b w N T n L X > < a : K e y V a l u e O f D i a g r a m O b j e c t K e y a n y T y p e z b w N T n L X > < a : K e y > < K e y > C o l u m n s \ S p a l t e 7 < / K e y > < / a : K e y > < a : V a l u e   i : t y p e = " M e a s u r e G r i d N o d e V i e w S t a t e " > < C o l u m n > 6 < / C o l u m n > < L a y e d O u t > t r u e < / L a y e d O u t > < / a : V a l u e > < / a : K e y V a l u e O f D i a g r a m O b j e c t K e y a n y T y p e z b w N T n L X > < / V i e w S t a t e s > < / D i a g r a m M a n a g e r . S e r i a l i z a b l e D i a g r a m > < / A r r a y O f D i a g r a m M a n a g e r . S e r i a l i z a b l e D i a g r a m > ] ] > < / C u s t o m C o n t e n t > < / G e m i n i > 
</file>

<file path=customXml/item5.xml>��< ? x m l   v e r s i o n = " 1 . 0 "   e n c o d i n g = " U T F - 1 6 " ? > < G e m i n i   x m l n s = " h t t p : / / g e m i n i / p i v o t c u s t o m i z a t i o n / S a n d b o x N o n E m p t y " > < C u s t o m C o n t e n t > < ! [ C D A T A [ 1 ] ] > < / C u s t o m C o n t e n t > < / G e m i n i > 
</file>

<file path=customXml/item6.xml>��< ? x m l   v e r s i o n = " 1 . 0 "   e n c o d i n g = " U T F - 1 6 " ? > < G e m i n i   x m l n s = " h t t p : / / g e m i n i / p i v o t c u s t o m i z a t i o n / E r r o r C a c h e " > < C u s t o m C o n t e n t > < ! [ C D A T A [ < D a t a M o d e l i n g S a n d b o x . S e r i a l i z e d S a n d b o x E r r o r C a c h e   x m l n s = " h t t p : / / s c h e m a s . d a t a c o n t r a c t . o r g / 2 0 0 4 / 0 7 / M i c r o s o f t . A n a l y s i s S e r v i c e s . B a c k E n d "   x m l n s : i = " h t t p : / / w w w . w 3 . o r g / 2 0 0 1 / X M L S c h e m a - i n s t a n c e " > < E r r o r C a c h e D i c t i o n a r y   x m l n s : a = " h t t p : / / s c h e m a s . m i c r o s o f t . c o m / 2 0 0 3 / 1 0 / S e r i a l i z a t i o n / A r r a y s " / > < L a s t P r o c e s s e d T i m e > 2 0 2 3 - 0 3 - 2 9 T 0 8 : 3 1 : 4 6 . 8 9 7 1 3 1 1 + 0 2 : 0 0 < / L a s t P r o c e s s e d T i m e > < / D a t a M o d e l i n g S a n d b o x . S e r i a l i z e d S a n d b o x E r r o r C a c h e > ] ] > < / C u s t o m C o n t e n t > < / G e m i n i > 
</file>

<file path=customXml/item7.xml>��< ? x m l   v e r s i o n = " 1 . 0 "   e n c o d i n g = " U T F - 1 6 " ? > < G e m i n i   x m l n s = " h t t p : / / g e m i n i / p i v o t c u s t o m i z a t i o n / S h o w I m p l i c i t M e a s u r e s " > < C u s t o m C o n t e n t > < ! [ C D A T A [ F a l s e ] ] > < / C u s t o m C o n t e n t > < / G e m i n i > 
</file>

<file path=customXml/item8.xml><?xml version="1.0" encoding="utf-8"?>
<p:properties xmlns:p="http://schemas.microsoft.com/office/2006/metadata/properties" xmlns:xsi="http://www.w3.org/2001/XMLSchema-instance" xmlns:pc="http://schemas.microsoft.com/office/infopath/2007/PartnerControls">
  <documentManagement>
    <_activity xmlns="2c15503f-8b5f-442c-8d0f-664b808b3b76" xsi:nil="true"/>
  </documentManagement>
</p:properties>
</file>

<file path=customXml/item9.xml>��< ? x m l   v e r s i o n = " 1 . 0 "   e n c o d i n g = " U T F - 1 6 " ? > < G e m i n i   x m l n s = " h t t p : / / g e m i n i / p i v o t c u s t o m i z a t i o n / P o w e r P i v o t V e r s i o n " > < C u s t o m C o n t e n t > < ! [ C D A T A [ 2 0 1 5 . 1 3 0 . 1 6 0 5 . 1 0 7 5 ] ] > < / C u s t o m C o n t e n t > < / G e m i n i > 
</file>

<file path=customXml/itemProps1.xml><?xml version="1.0" encoding="utf-8"?>
<ds:datastoreItem xmlns:ds="http://schemas.openxmlformats.org/officeDocument/2006/customXml" ds:itemID="{EA080454-229F-44C0-AE33-1A6F927FFBBE}">
  <ds:schemaRefs/>
</ds:datastoreItem>
</file>

<file path=customXml/itemProps10.xml><?xml version="1.0" encoding="utf-8"?>
<ds:datastoreItem xmlns:ds="http://schemas.openxmlformats.org/officeDocument/2006/customXml" ds:itemID="{1E8F0F58-1814-4E60-9970-9F4975BF8F14}">
  <ds:schemaRefs/>
</ds:datastoreItem>
</file>

<file path=customXml/itemProps11.xml><?xml version="1.0" encoding="utf-8"?>
<ds:datastoreItem xmlns:ds="http://schemas.openxmlformats.org/officeDocument/2006/customXml" ds:itemID="{2CBA9681-736D-4C5B-AA35-64E3999945A4}">
  <ds:schemaRefs/>
</ds:datastoreItem>
</file>

<file path=customXml/itemProps12.xml><?xml version="1.0" encoding="utf-8"?>
<ds:datastoreItem xmlns:ds="http://schemas.openxmlformats.org/officeDocument/2006/customXml" ds:itemID="{EED2D349-FF32-44DE-BFC2-4C5EF7608A61}">
  <ds:schemaRefs/>
</ds:datastoreItem>
</file>

<file path=customXml/itemProps13.xml><?xml version="1.0" encoding="utf-8"?>
<ds:datastoreItem xmlns:ds="http://schemas.openxmlformats.org/officeDocument/2006/customXml" ds:itemID="{DC92A609-E013-4ABE-82A9-711C9DD03FDC}">
  <ds:schemaRefs/>
</ds:datastoreItem>
</file>

<file path=customXml/itemProps14.xml><?xml version="1.0" encoding="utf-8"?>
<ds:datastoreItem xmlns:ds="http://schemas.openxmlformats.org/officeDocument/2006/customXml" ds:itemID="{0A16CA16-9D66-4272-A9F5-1483EEA3E9C9}">
  <ds:schemaRefs>
    <ds:schemaRef ds:uri="http://schemas.microsoft.com/sharepoint/v3/contenttype/forms"/>
  </ds:schemaRefs>
</ds:datastoreItem>
</file>

<file path=customXml/itemProps15.xml><?xml version="1.0" encoding="utf-8"?>
<ds:datastoreItem xmlns:ds="http://schemas.openxmlformats.org/officeDocument/2006/customXml" ds:itemID="{A322A59C-9753-4680-AD36-D03A081EF0F7}">
  <ds:schemaRefs/>
</ds:datastoreItem>
</file>

<file path=customXml/itemProps16.xml><?xml version="1.0" encoding="utf-8"?>
<ds:datastoreItem xmlns:ds="http://schemas.openxmlformats.org/officeDocument/2006/customXml" ds:itemID="{B5525A33-A7DD-47A6-8F5A-E2F025253C42}">
  <ds:schemaRefs/>
</ds:datastoreItem>
</file>

<file path=customXml/itemProps17.xml><?xml version="1.0" encoding="utf-8"?>
<ds:datastoreItem xmlns:ds="http://schemas.openxmlformats.org/officeDocument/2006/customXml" ds:itemID="{3EAD3997-188E-4446-A73E-782AB9D8F7F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c15503f-8b5f-442c-8d0f-664b808b3b76"/>
    <ds:schemaRef ds:uri="6aef4575-a00d-4069-bb46-18492a3765e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18.xml><?xml version="1.0" encoding="utf-8"?>
<ds:datastoreItem xmlns:ds="http://schemas.openxmlformats.org/officeDocument/2006/customXml" ds:itemID="{EB7F23D4-337F-437B-B23C-C444EBEC00EA}">
  <ds:schemaRefs/>
</ds:datastoreItem>
</file>

<file path=customXml/itemProps19.xml><?xml version="1.0" encoding="utf-8"?>
<ds:datastoreItem xmlns:ds="http://schemas.openxmlformats.org/officeDocument/2006/customXml" ds:itemID="{629F0EEC-32DC-47E6-BEDD-BC8D06662189}">
  <ds:schemaRefs/>
</ds:datastoreItem>
</file>

<file path=customXml/itemProps2.xml><?xml version="1.0" encoding="utf-8"?>
<ds:datastoreItem xmlns:ds="http://schemas.openxmlformats.org/officeDocument/2006/customXml" ds:itemID="{AA049C71-4532-4A2D-8EB2-081F9246F656}">
  <ds:schemaRefs/>
</ds:datastoreItem>
</file>

<file path=customXml/itemProps3.xml><?xml version="1.0" encoding="utf-8"?>
<ds:datastoreItem xmlns:ds="http://schemas.openxmlformats.org/officeDocument/2006/customXml" ds:itemID="{5F799BC7-675B-4918-B13B-9C6638E1A6AA}">
  <ds:schemaRefs/>
</ds:datastoreItem>
</file>

<file path=customXml/itemProps4.xml><?xml version="1.0" encoding="utf-8"?>
<ds:datastoreItem xmlns:ds="http://schemas.openxmlformats.org/officeDocument/2006/customXml" ds:itemID="{07704341-5A36-4BDF-B7AC-3A17D38A0936}">
  <ds:schemaRefs/>
</ds:datastoreItem>
</file>

<file path=customXml/itemProps5.xml><?xml version="1.0" encoding="utf-8"?>
<ds:datastoreItem xmlns:ds="http://schemas.openxmlformats.org/officeDocument/2006/customXml" ds:itemID="{F5B48B40-B243-42F8-BAD0-89850E2F46F8}">
  <ds:schemaRefs/>
</ds:datastoreItem>
</file>

<file path=customXml/itemProps6.xml><?xml version="1.0" encoding="utf-8"?>
<ds:datastoreItem xmlns:ds="http://schemas.openxmlformats.org/officeDocument/2006/customXml" ds:itemID="{B7B4401E-4A64-4EFB-8887-4697EA535B97}">
  <ds:schemaRefs/>
</ds:datastoreItem>
</file>

<file path=customXml/itemProps7.xml><?xml version="1.0" encoding="utf-8"?>
<ds:datastoreItem xmlns:ds="http://schemas.openxmlformats.org/officeDocument/2006/customXml" ds:itemID="{7466D926-0488-463C-8D24-186BC17BCE98}">
  <ds:schemaRefs/>
</ds:datastoreItem>
</file>

<file path=customXml/itemProps8.xml><?xml version="1.0" encoding="utf-8"?>
<ds:datastoreItem xmlns:ds="http://schemas.openxmlformats.org/officeDocument/2006/customXml" ds:itemID="{68AAAB9A-FAFD-42BD-8DE0-766D9F093C9B}">
  <ds:schemaRefs>
    <ds:schemaRef ds:uri="6aef4575-a00d-4069-bb46-18492a3765e7"/>
    <ds:schemaRef ds:uri="http://schemas.microsoft.com/office/2006/documentManagement/types"/>
    <ds:schemaRef ds:uri="http://www.w3.org/XML/1998/namespace"/>
    <ds:schemaRef ds:uri="http://purl.org/dc/dcmitype/"/>
    <ds:schemaRef ds:uri="http://schemas.microsoft.com/office/2006/metadata/properties"/>
    <ds:schemaRef ds:uri="http://purl.org/dc/terms/"/>
    <ds:schemaRef ds:uri="http://purl.org/dc/elements/1.1/"/>
    <ds:schemaRef ds:uri="http://schemas.microsoft.com/office/infopath/2007/PartnerControls"/>
    <ds:schemaRef ds:uri="http://schemas.openxmlformats.org/package/2006/metadata/core-properties"/>
    <ds:schemaRef ds:uri="2c15503f-8b5f-442c-8d0f-664b808b3b76"/>
  </ds:schemaRefs>
</ds:datastoreItem>
</file>

<file path=customXml/itemProps9.xml><?xml version="1.0" encoding="utf-8"?>
<ds:datastoreItem xmlns:ds="http://schemas.openxmlformats.org/officeDocument/2006/customXml" ds:itemID="{EAC4F3BE-8C1A-4776-878B-B438E94A187B}">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10</vt:i4>
      </vt:variant>
      <vt:variant>
        <vt:lpstr>Benannte Bereiche</vt:lpstr>
      </vt:variant>
      <vt:variant>
        <vt:i4>1</vt:i4>
      </vt:variant>
    </vt:vector>
  </HeadingPairs>
  <TitlesOfParts>
    <vt:vector size="11" baseType="lpstr">
      <vt:lpstr>Ausfüllhinweise</vt:lpstr>
      <vt:lpstr>Ausschreibung</vt:lpstr>
      <vt:lpstr>meldender Verein</vt:lpstr>
      <vt:lpstr>Meldeliste Solisten</vt:lpstr>
      <vt:lpstr>Meldeliste Tanzpaare</vt:lpstr>
      <vt:lpstr>Meldeliste Garden</vt:lpstr>
      <vt:lpstr>Auflistung Tänzer Garden</vt:lpstr>
      <vt:lpstr>Meldeliste Schautanz</vt:lpstr>
      <vt:lpstr>Auflistung Tänzer Schautanz</vt:lpstr>
      <vt:lpstr>Gesamtübersicht</vt:lpstr>
      <vt:lpstr>Ausfüllhinweise!Druckbereich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Markus Joußen</dc:creator>
  <cp:lastModifiedBy>Sven Butzbach</cp:lastModifiedBy>
  <cp:lastPrinted>2023-03-25T15:50:48Z</cp:lastPrinted>
  <dcterms:created xsi:type="dcterms:W3CDTF">2023-03-23T17:16:54Z</dcterms:created>
  <dcterms:modified xsi:type="dcterms:W3CDTF">2025-06-17T19:17:05Z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0x010100107002C214C10B478131BBC3E6E1FCD4</vt:lpwstr>
  </property>
</Properties>
</file>